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_rels/sheet3.xml.rels" ContentType="application/vnd.openxmlformats-package.relationships+xml"/>
  <Override PartName="/xl/worksheets/_rels/sheet1.xml.rels" ContentType="application/vnd.openxmlformats-package.relationships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2.xml.rels" ContentType="application/vnd.openxmlformats-package.relationship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_rels/workbook.xml.rels" ContentType="application/vnd.openxmlformats-package.relationships+xml"/>
  <Override PartName="/xl/media/image1.png" ContentType="image/png"/>
  <Override PartName="/xl/charts/chart1.xml" ContentType="application/vnd.openxmlformats-officedocument.drawingml.chart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README" sheetId="1" state="visible" r:id="rId3"/>
    <sheet name="Activity_Data" sheetId="2" state="visible" r:id="rId4"/>
    <sheet name="Summary" sheetId="3" state="visible" r:id="rId5"/>
    <sheet name="EF_Library" sheetId="4" state="visible" r:id="rId6"/>
    <sheet name="GWP_Table" sheetId="5" state="visible" r:id="rId7"/>
    <sheet name="Unit_Conversion" sheetId="6" state="visible" r:id="rId8"/>
    <sheet name="Calc" sheetId="7" state="visible" r:id="rId9"/>
    <sheet name="QA_Checks" sheetId="8" state="visible" r:id="rId10"/>
    <sheet name="Source_Log" sheetId="9" state="visible" r:id="rId11"/>
    <sheet name="Assumptions" sheetId="10" state="visible" r:id="rId1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<sst xmlns="http://schemas.openxmlformats.org/spreadsheetml/2006/main" count="421" uniqueCount="304">
  <si>
    <t xml:space="preserve">DEISO Scope 3 GHG Emissions Calculator</t>
  </si>
  <si>
    <t xml:space="preserve">Manual, Excel-based Scope 3 calculation following the GHG Protocol Corporate Value Chain (Scope 3) Standard</t>
  </si>
  <si>
    <t xml:space="preserve">Workbook</t>
  </si>
  <si>
    <t xml:space="preserve">Publisher</t>
  </si>
  <si>
    <t xml:space="preserve">DEISO LLC · www.dei.so</t>
  </si>
  <si>
    <t xml:space="preserve">Standard</t>
  </si>
  <si>
    <t xml:space="preserve">GHG Protocol Corporate Value Chain (Scope 3) Standard</t>
  </si>
  <si>
    <t xml:space="preserve">Reporting year</t>
  </si>
  <si>
    <t xml:space="preserve">2025 (example)</t>
  </si>
  <si>
    <t xml:space="preserve">Inventory boundary</t>
  </si>
  <si>
    <t xml:space="preserve">Operational control (example)</t>
  </si>
  <si>
    <t xml:space="preserve">Version</t>
  </si>
  <si>
    <t xml:space="preserve">v1.0</t>
  </si>
  <si>
    <t xml:space="preserve">How to use</t>
  </si>
  <si>
    <t xml:space="preserve">1) Enter one row per activity in Activity_Data (blue cells). 2) Assign an EF_ID from EF_Library. 3) Results calculate automatically in Calc. 4) Check QA_Checks. 5) Read results in Summary.</t>
  </si>
  <si>
    <t xml:space="preserve">Colour code</t>
  </si>
  <si>
    <t xml:space="preserve">Blue text = inputs you type · Black = formulas · Green = values pulled from another sheet · Yellow fill = illustrative values you must replace</t>
  </si>
  <si>
    <t xml:space="preserve">IMPORTANT</t>
  </si>
  <si>
    <t xml:space="preserve">All emission factors in EF_Library are ILLUSTRATIVE training values from the DEISO how-to guide. Replace them with factors from a recognised source (e.g. UK DESNZ, US EPA, ecoinvent, GLEC) before any reporting.</t>
  </si>
  <si>
    <t xml:space="preserve">GWP basis</t>
  </si>
  <si>
    <t xml:space="preserve">IPCC AR6, 100-year GWP (GWP_Table). Verify against the GHG Protocol's current GWP table before reporting.</t>
  </si>
  <si>
    <t xml:space="preserve">Step-by-step guide (PDF)</t>
  </si>
  <si>
    <t xml:space="preserve">https://dei.so/wp-content/uploads/2026/10/DEISO-How-to-Calculate-Scope-3-Emissions-in-Excel.pdf</t>
  </si>
  <si>
    <t xml:space="preserve">Activity data — the only sheet you type in</t>
  </si>
  <si>
    <t xml:space="preserve">One row = one activity record. Blue cells are inputs.</t>
  </si>
  <si>
    <t xml:space="preserve">Record_ID</t>
  </si>
  <si>
    <t xml:space="preserve">Reporting_Year</t>
  </si>
  <si>
    <t xml:space="preserve">Business_Unit</t>
  </si>
  <si>
    <t xml:space="preserve">Site</t>
  </si>
  <si>
    <t xml:space="preserve">Scope3_Category</t>
  </si>
  <si>
    <t xml:space="preserve">Activity_Description</t>
  </si>
  <si>
    <t xml:space="preserve">Supplier</t>
  </si>
  <si>
    <t xml:space="preserve">Geography</t>
  </si>
  <si>
    <t xml:space="preserve">Quantity</t>
  </si>
  <si>
    <t xml:space="preserve">Unit</t>
  </si>
  <si>
    <t xml:space="preserve">EF_ID</t>
  </si>
  <si>
    <t xml:space="preserve">Data_Source</t>
  </si>
  <si>
    <t xml:space="preserve">Data_Quality</t>
  </si>
  <si>
    <t xml:space="preserve">Comments</t>
  </si>
  <si>
    <t xml:space="preserve">ACT_0001</t>
  </si>
  <si>
    <t xml:space="preserve">2025</t>
  </si>
  <si>
    <t xml:space="preserve">Procurement</t>
  </si>
  <si>
    <t xml:space="preserve">HQ</t>
  </si>
  <si>
    <t xml:space="preserve">Category 1</t>
  </si>
  <si>
    <t xml:space="preserve">Steel procurement</t>
  </si>
  <si>
    <t xml:space="preserve">Supplier A</t>
  </si>
  <si>
    <t xml:space="preserve">Global</t>
  </si>
  <si>
    <t xml:space="preserve">kg</t>
  </si>
  <si>
    <t xml:space="preserve">EF_STEEL_01</t>
  </si>
  <si>
    <t xml:space="preserve">PO/Invoice</t>
  </si>
  <si>
    <t xml:space="preserve">Secondary</t>
  </si>
  <si>
    <t xml:space="preserve">Annual total</t>
  </si>
  <si>
    <t xml:space="preserve">ACT_0002</t>
  </si>
  <si>
    <t xml:space="preserve">Plastic procurement</t>
  </si>
  <si>
    <t xml:space="preserve">Supplier B</t>
  </si>
  <si>
    <t xml:space="preserve">EF_PLASTIC_01</t>
  </si>
  <si>
    <t xml:space="preserve">ACT_0003</t>
  </si>
  <si>
    <t xml:space="preserve">Logistics</t>
  </si>
  <si>
    <t xml:space="preserve">Category 4</t>
  </si>
  <si>
    <t xml:space="preserve">Road freight inbound</t>
  </si>
  <si>
    <t xml:space="preserve">Carrier B</t>
  </si>
  <si>
    <t xml:space="preserve">EU</t>
  </si>
  <si>
    <t xml:space="preserve">tonne-km</t>
  </si>
  <si>
    <t xml:space="preserve">EF_TRUCK_EU</t>
  </si>
  <si>
    <t xml:space="preserve">Carrier estimate</t>
  </si>
  <si>
    <t xml:space="preserve">25 t × 800 km</t>
  </si>
  <si>
    <t xml:space="preserve">ACT_0004</t>
  </si>
  <si>
    <t xml:space="preserve">Sales</t>
  </si>
  <si>
    <t xml:space="preserve">Category 6</t>
  </si>
  <si>
    <t xml:space="preserve">Long-haul air travel</t>
  </si>
  <si>
    <t xml:space="preserve">Airline</t>
  </si>
  <si>
    <t xml:space="preserve">passenger-km</t>
  </si>
  <si>
    <t xml:space="preserve">EF_AIR_LONG</t>
  </si>
  <si>
    <t xml:space="preserve">Travel report</t>
  </si>
  <si>
    <t xml:space="preserve">ACT_0005</t>
  </si>
  <si>
    <t xml:space="preserve">HR</t>
  </si>
  <si>
    <t xml:space="preserve">Tokyo office</t>
  </si>
  <si>
    <t xml:space="preserve">Category 7</t>
  </si>
  <si>
    <t xml:space="preserve">Employee car commuting</t>
  </si>
  <si>
    <t xml:space="preserve">Internal survey</t>
  </si>
  <si>
    <t xml:space="preserve">Japan</t>
  </si>
  <si>
    <t xml:space="preserve">EF_CAR_JP</t>
  </si>
  <si>
    <t xml:space="preserve">Employee survey</t>
  </si>
  <si>
    <t xml:space="preserve">Estimated</t>
  </si>
  <si>
    <t xml:space="preserve">Annual survey</t>
  </si>
  <si>
    <t xml:space="preserve">ACT_0006</t>
  </si>
  <si>
    <t xml:space="preserve">Operations</t>
  </si>
  <si>
    <t xml:space="preserve">Plant</t>
  </si>
  <si>
    <t xml:space="preserve">Category 5</t>
  </si>
  <si>
    <t xml:space="preserve">Landfill waste</t>
  </si>
  <si>
    <t xml:space="preserve">Waste contractor</t>
  </si>
  <si>
    <t xml:space="preserve">tonne</t>
  </si>
  <si>
    <t xml:space="preserve">EF_LANDFILL_JP</t>
  </si>
  <si>
    <t xml:space="preserve">Waste manifests</t>
  </si>
  <si>
    <t xml:space="preserve">Primary</t>
  </si>
  <si>
    <t xml:space="preserve">ACT_0007</t>
  </si>
  <si>
    <t xml:space="preserve">Category 3</t>
  </si>
  <si>
    <t xml:space="preserve">Natural gas upstream</t>
  </si>
  <si>
    <t xml:space="preserve">Utility</t>
  </si>
  <si>
    <t xml:space="preserve">kWh</t>
  </si>
  <si>
    <t xml:space="preserve">EF_NG_UPSTREAM</t>
  </si>
  <si>
    <t xml:space="preserve">Utility bills</t>
  </si>
  <si>
    <t xml:space="preserve">Well-to-tank</t>
  </si>
  <si>
    <t xml:space="preserve">ACT_0008</t>
  </si>
  <si>
    <t xml:space="preserve">Product</t>
  </si>
  <si>
    <t xml:space="preserve">Category 11</t>
  </si>
  <si>
    <t xml:space="preserve">Appliance electricity use</t>
  </si>
  <si>
    <t xml:space="preserve">Customers</t>
  </si>
  <si>
    <t xml:space="preserve">US</t>
  </si>
  <si>
    <t xml:space="preserve">EF_GRID_US</t>
  </si>
  <si>
    <t xml:space="preserve">Product data</t>
  </si>
  <si>
    <t xml:space="preserve">Lifetime use</t>
  </si>
  <si>
    <t xml:space="preserve">Scope 3 summary</t>
  </si>
  <si>
    <t xml:space="preserve">Totals update automatically from Calc</t>
  </si>
  <si>
    <t xml:space="preserve">Total Scope 3 emissions (kg CO2e)</t>
  </si>
  <si>
    <t xml:space="preserve">Total Scope 3 emissions (t CO2e)</t>
  </si>
  <si>
    <t xml:space="preserve">Scope 3 category</t>
  </si>
  <si>
    <t xml:space="preserve">Emissions (kg CO2e)</t>
  </si>
  <si>
    <t xml:space="preserve">Share of total</t>
  </si>
  <si>
    <t xml:space="preserve">Category 1 — Purchased goods and services</t>
  </si>
  <si>
    <t xml:space="preserve">Category 2 — Capital goods</t>
  </si>
  <si>
    <t xml:space="preserve">Category 3 — Fuel- and energy-related activities</t>
  </si>
  <si>
    <t xml:space="preserve">Category 4 — Upstream transportation and distribution</t>
  </si>
  <si>
    <t xml:space="preserve">Category 5 — Waste generated in operations</t>
  </si>
  <si>
    <t xml:space="preserve">Category 6 — Business travel</t>
  </si>
  <si>
    <t xml:space="preserve">Category 7 — Employee commuting</t>
  </si>
  <si>
    <t xml:space="preserve">Category 8 — Upstream leased assets</t>
  </si>
  <si>
    <t xml:space="preserve">Category 9 — Downstream transportation and distribution</t>
  </si>
  <si>
    <t xml:space="preserve">Category 10 — Processing of sold products</t>
  </si>
  <si>
    <t xml:space="preserve">Category 11 — Use of sold products</t>
  </si>
  <si>
    <t xml:space="preserve">Category 12 — End-of-life treatment of sold products</t>
  </si>
  <si>
    <t xml:space="preserve">Category 13 — Downstream leased assets</t>
  </si>
  <si>
    <t xml:space="preserve">Category 14 — Franchises</t>
  </si>
  <si>
    <t xml:space="preserve">Category 15 — Investments</t>
  </si>
  <si>
    <t xml:space="preserve">Total</t>
  </si>
  <si>
    <t xml:space="preserve">Emission factor library</t>
  </si>
  <si>
    <t xml:space="preserve">Illustrative factors (yellow) — replace with factors from a recognised source before reporting</t>
  </si>
  <si>
    <t xml:space="preserve">EF_Name</t>
  </si>
  <si>
    <t xml:space="preserve">EF_Unit</t>
  </si>
  <si>
    <t xml:space="preserve">EF_CO2</t>
  </si>
  <si>
    <t xml:space="preserve">EF_CH4</t>
  </si>
  <si>
    <t xml:space="preserve">EF_N2O</t>
  </si>
  <si>
    <t xml:space="preserve">EF_CO2e</t>
  </si>
  <si>
    <t xml:space="preserve">Boundary_Type</t>
  </si>
  <si>
    <t xml:space="preserve">Source_Name</t>
  </si>
  <si>
    <t xml:space="preserve">Source_Year</t>
  </si>
  <si>
    <t xml:space="preserve">Quality_Rating</t>
  </si>
  <si>
    <t xml:space="preserve">Notes</t>
  </si>
  <si>
    <t xml:space="preserve">Steel production</t>
  </si>
  <si>
    <t xml:space="preserve">kg CO2e/kg</t>
  </si>
  <si>
    <t xml:space="preserve">Cradle-to-gate</t>
  </si>
  <si>
    <t xml:space="preserve">Illustrative</t>
  </si>
  <si>
    <t xml:space="preserve">2024</t>
  </si>
  <si>
    <t xml:space="preserve">Medium</t>
  </si>
  <si>
    <t xml:space="preserve">Global average steel</t>
  </si>
  <si>
    <t xml:space="preserve">Plastic production</t>
  </si>
  <si>
    <t xml:space="preserve">Generic plastic</t>
  </si>
  <si>
    <t xml:space="preserve">Truck freight</t>
  </si>
  <si>
    <t xml:space="preserve">kg CO2e/tonne-km</t>
  </si>
  <si>
    <t xml:space="preserve">Lifecycle</t>
  </si>
  <si>
    <t xml:space="preserve">Road freight default</t>
  </si>
  <si>
    <t xml:space="preserve">Long-haul flight</t>
  </si>
  <si>
    <t xml:space="preserve">kg CO2e/passenger-km</t>
  </si>
  <si>
    <t xml:space="preserve">Check radiative forcing inclusion</t>
  </si>
  <si>
    <t xml:space="preserve">Passenger car</t>
  </si>
  <si>
    <t xml:space="preserve">Average occupancy</t>
  </si>
  <si>
    <t xml:space="preserve">kg CO2e/tonne</t>
  </si>
  <si>
    <t xml:space="preserve">Treatment</t>
  </si>
  <si>
    <t xml:space="preserve">Low</t>
  </si>
  <si>
    <t xml:space="preserve">Mixed waste to landfill</t>
  </si>
  <si>
    <t xml:space="preserve">kg CO2e/kWh</t>
  </si>
  <si>
    <t xml:space="preserve">Upstream (WTT)</t>
  </si>
  <si>
    <t xml:space="preserve">Well-to-tank only</t>
  </si>
  <si>
    <t xml:space="preserve">Electricity grid mix</t>
  </si>
  <si>
    <t xml:space="preserve">United States</t>
  </si>
  <si>
    <t xml:space="preserve">Combustion</t>
  </si>
  <si>
    <t xml:space="preserve">Use-phase electricity</t>
  </si>
  <si>
    <t xml:space="preserve">EF_DIESEL_GAS</t>
  </si>
  <si>
    <t xml:space="preserve">Diesel combustion (gas-specific example)</t>
  </si>
  <si>
    <t xml:space="preserve">kg gas/litre</t>
  </si>
  <si>
    <t xml:space="preserve">Shows the gas-specific route</t>
  </si>
  <si>
    <t xml:space="preserve">Global warming potentials (GWP100)</t>
  </si>
  <si>
    <t xml:space="preserve">IPCC AR6 values — verify against the GHG Protocol's current table</t>
  </si>
  <si>
    <t xml:space="preserve">Gas</t>
  </si>
  <si>
    <t xml:space="preserve">GWP100</t>
  </si>
  <si>
    <t xml:space="preserve">IPCC_Report</t>
  </si>
  <si>
    <t xml:space="preserve">CO2</t>
  </si>
  <si>
    <t xml:space="preserve">AR6</t>
  </si>
  <si>
    <t xml:space="preserve">Carbon dioxide</t>
  </si>
  <si>
    <t xml:space="preserve">CH4</t>
  </si>
  <si>
    <t xml:space="preserve">Fossil methane (non-fossil: 27.0)</t>
  </si>
  <si>
    <t xml:space="preserve">N2O</t>
  </si>
  <si>
    <t xml:space="preserve">Nitrous oxide</t>
  </si>
  <si>
    <t xml:space="preserve">HFC-134a</t>
  </si>
  <si>
    <t xml:space="preserve">Refrigerant</t>
  </si>
  <si>
    <t xml:space="preserve">HFC-23</t>
  </si>
  <si>
    <t xml:space="preserve">By-product gas</t>
  </si>
  <si>
    <t xml:space="preserve">CF4 (PFC-14)</t>
  </si>
  <si>
    <t xml:space="preserve">Perfluorocarbon</t>
  </si>
  <si>
    <t xml:space="preserve">SF6</t>
  </si>
  <si>
    <t xml:space="preserve">Insulation gas</t>
  </si>
  <si>
    <t xml:space="preserve">NF3</t>
  </si>
  <si>
    <t xml:space="preserve">Electronics sector</t>
  </si>
  <si>
    <t xml:space="preserve">Unit conversions</t>
  </si>
  <si>
    <t xml:space="preserve">Use before entering a quantity whose unit does not match the factor unit</t>
  </si>
  <si>
    <t xml:space="preserve">Conversion_ID</t>
  </si>
  <si>
    <t xml:space="preserve">From_Unit</t>
  </si>
  <si>
    <t xml:space="preserve">To_Unit</t>
  </si>
  <si>
    <t xml:space="preserve">Factor</t>
  </si>
  <si>
    <t xml:space="preserve">Formula</t>
  </si>
  <si>
    <t xml:space="preserve">CONV_001</t>
  </si>
  <si>
    <t xml:space="preserve">tonne = kg × 0.001</t>
  </si>
  <si>
    <t xml:space="preserve">Exact</t>
  </si>
  <si>
    <t xml:space="preserve">CONV_002</t>
  </si>
  <si>
    <t xml:space="preserve">tonne × km</t>
  </si>
  <si>
    <t xml:space="preserve">tonne-km = tonne × km</t>
  </si>
  <si>
    <t xml:space="preserve">Identity</t>
  </si>
  <si>
    <t xml:space="preserve">CONV_003</t>
  </si>
  <si>
    <t xml:space="preserve">MWh</t>
  </si>
  <si>
    <t xml:space="preserve">kWh = MWh × 1,000</t>
  </si>
  <si>
    <t xml:space="preserve">CONV_004</t>
  </si>
  <si>
    <t xml:space="preserve">one-way km</t>
  </si>
  <si>
    <t xml:space="preserve">round-trip km</t>
  </si>
  <si>
    <t xml:space="preserve">round trip = one-way × 2</t>
  </si>
  <si>
    <t xml:space="preserve">Commuting</t>
  </si>
  <si>
    <t xml:space="preserve">Freight calculator</t>
  </si>
  <si>
    <t xml:space="preserve">Mass (tonne)</t>
  </si>
  <si>
    <t xml:space="preserve">Distance (km)</t>
  </si>
  <si>
    <t xml:space="preserve">Tonne-km</t>
  </si>
  <si>
    <t xml:space="preserve">Commuting: employees</t>
  </si>
  <si>
    <t xml:space="preserve">One-way km</t>
  </si>
  <si>
    <t xml:space="preserve">Working days</t>
  </si>
  <si>
    <t xml:space="preserve">Annual km</t>
  </si>
  <si>
    <t xml:space="preserve">Calculation — do not type here</t>
  </si>
  <si>
    <t xml:space="preserve">E = AD × EF. Direct CO2e route if EF_CO2e exists; otherwise gas route: CO2 + CH4×GWP + N2O×GWP</t>
  </si>
  <si>
    <t xml:space="preserve">Activity</t>
  </si>
  <si>
    <t xml:space="preserve">Unit_Check</t>
  </si>
  <si>
    <t xml:space="preserve">E_direct (kg CO2e)</t>
  </si>
  <si>
    <t xml:space="preserve">E_CO2 (kg)</t>
  </si>
  <si>
    <t xml:space="preserve">E_CH4 (kg)</t>
  </si>
  <si>
    <t xml:space="preserve">E_N2O (kg)</t>
  </si>
  <si>
    <t xml:space="preserve">E_from_gases (kg CO2e)</t>
  </si>
  <si>
    <t xml:space="preserve">Final (kg CO2e)</t>
  </si>
  <si>
    <t xml:space="preserve">QA_Flag</t>
  </si>
  <si>
    <t xml:space="preserve">Quality checks</t>
  </si>
  <si>
    <t xml:space="preserve">All checks should show PASS before you report</t>
  </si>
  <si>
    <t xml:space="preserve">Check_ID</t>
  </si>
  <si>
    <t xml:space="preserve">Check</t>
  </si>
  <si>
    <t xml:space="preserve">Count</t>
  </si>
  <si>
    <t xml:space="preserve">Status</t>
  </si>
  <si>
    <t xml:space="preserve">QA_001</t>
  </si>
  <si>
    <t xml:space="preserve">Rows with a missing EF_ID</t>
  </si>
  <si>
    <t xml:space="preserve">QA_002</t>
  </si>
  <si>
    <t xml:space="preserve">Rows with a missing quantity</t>
  </si>
  <si>
    <t xml:space="preserve">QA_003</t>
  </si>
  <si>
    <t xml:space="preserve">EF_ID not found in EF_Library</t>
  </si>
  <si>
    <t xml:space="preserve">QA_004</t>
  </si>
  <si>
    <t xml:space="preserve">Unit mismatch between activity and factor</t>
  </si>
  <si>
    <t xml:space="preserve">QA_005</t>
  </si>
  <si>
    <t xml:space="preserve">Quantity &gt; 0 but zero emissions</t>
  </si>
  <si>
    <t xml:space="preserve">QA_006</t>
  </si>
  <si>
    <t xml:space="preserve">Duplicate Record_ID</t>
  </si>
  <si>
    <t xml:space="preserve">QA_007</t>
  </si>
  <si>
    <t xml:space="preserve">Rows with a missing geography</t>
  </si>
  <si>
    <t xml:space="preserve">Source log</t>
  </si>
  <si>
    <t xml:space="preserve">Record every factor source used — essential for audit</t>
  </si>
  <si>
    <t xml:space="preserve">Source_ID</t>
  </si>
  <si>
    <t xml:space="preserve">Year</t>
  </si>
  <si>
    <t xml:space="preserve">Type</t>
  </si>
  <si>
    <t xml:space="preserve">Free/Paid</t>
  </si>
  <si>
    <t xml:space="preserve">Reference</t>
  </si>
  <si>
    <t xml:space="preserve">SRC_001</t>
  </si>
  <si>
    <t xml:space="preserve">UK Government GHG Conversion Factors</t>
  </si>
  <si>
    <t xml:space="preserve">UK DESNZ</t>
  </si>
  <si>
    <t xml:space="preserve">Government factor set</t>
  </si>
  <si>
    <t xml:space="preserve">Free</t>
  </si>
  <si>
    <t xml:space="preserve">SRC_002</t>
  </si>
  <si>
    <t xml:space="preserve">ecoinvent</t>
  </si>
  <si>
    <t xml:space="preserve">ecoinvent Association</t>
  </si>
  <si>
    <t xml:space="preserve">LCA database</t>
  </si>
  <si>
    <t xml:space="preserve">Paid</t>
  </si>
  <si>
    <t xml:space="preserve">SRC_003</t>
  </si>
  <si>
    <t xml:space="preserve">GLEC Framework</t>
  </si>
  <si>
    <t xml:space="preserve">Smart Freight Centre</t>
  </si>
  <si>
    <t xml:space="preserve">Freight factors</t>
  </si>
  <si>
    <t xml:space="preserve">Assumptions log</t>
  </si>
  <si>
    <t xml:space="preserve">Document every modelling assumption</t>
  </si>
  <si>
    <t xml:space="preserve">Assumption_ID</t>
  </si>
  <si>
    <t xml:space="preserve">Topic</t>
  </si>
  <si>
    <t xml:space="preserve">Assumption</t>
  </si>
  <si>
    <t xml:space="preserve">Rationale</t>
  </si>
  <si>
    <t xml:space="preserve">Impact</t>
  </si>
  <si>
    <t xml:space="preserve">ASM_001</t>
  </si>
  <si>
    <t xml:space="preserve">Average commuting distance from employee survey</t>
  </si>
  <si>
    <t xml:space="preserve">Exact employee data unavailable</t>
  </si>
  <si>
    <t xml:space="preserve">ASM_002</t>
  </si>
  <si>
    <t xml:space="preserve">Freight</t>
  </si>
  <si>
    <t xml:space="preserve">Road freight assumed for mixed shipments</t>
  </si>
  <si>
    <t xml:space="preserve">Carrier data unavailable</t>
  </si>
  <si>
    <t xml:space="preserve">High</t>
  </si>
  <si>
    <t xml:space="preserve">ASM_003</t>
  </si>
  <si>
    <t xml:space="preserve">Purchased goods</t>
  </si>
  <si>
    <t xml:space="preserve">Secondary global steel factor used</t>
  </si>
  <si>
    <t xml:space="preserve">Supplier factor unavailable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</si>
</sst>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#,##0.00"/>
    <numFmt numFmtId="166" formatCode="0.0%"/>
    <numFmt numFmtId="167" formatCode="0.00000"/>
    <numFmt numFmtId="168" formatCode="#,##0.000"/>
    <numFmt numFmtId="169" formatCode="#,##0"/>
  </numFmts>
  <fonts count="16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1A1A1A"/>
      <name val="Arial"/>
      <family val="0"/>
      <charset val="1"/>
    </font>
    <font>
      <i val="true"/>
      <sz val="10"/>
      <color rgb="FF475569"/>
      <name val="Arial"/>
      <family val="0"/>
      <charset val="1"/>
    </font>
    <font>
      <b val="true"/>
      <sz val="11"/>
      <name val="Arial"/>
      <family val="0"/>
      <charset val="1"/>
    </font>
    <font>
      <sz val="11"/>
      <color rgb="FF000000"/>
      <name val="Arial"/>
      <family val="0"/>
      <charset val="1"/>
    </font>
    <font>
      <b val="true"/>
      <sz val="11"/>
      <color rgb="FFB00020"/>
      <name val="Arial"/>
      <family val="0"/>
      <charset val="1"/>
    </font>
    <font>
      <u val="single"/>
      <sz val="11"/>
      <color rgb="FF0563C1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sz val="11"/>
      <color rgb="FF0000FF"/>
      <name val="Arial"/>
      <family val="0"/>
      <charset val="1"/>
    </font>
    <font>
      <b val="true"/>
      <sz val="11"/>
      <color rgb="FF008194"/>
      <name val="Arial"/>
      <family val="0"/>
      <charset val="1"/>
    </font>
    <font>
      <b val="true"/>
      <sz val="18"/>
      <color rgb="FF000000"/>
      <name val="Calibri"/>
      <family val="2"/>
    </font>
    <font>
      <sz val="10"/>
      <color rgb="FF000000"/>
      <name val="Calibri"/>
      <family val="2"/>
    </font>
    <font>
      <sz val="11"/>
      <color rgb="FF008000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008194"/>
        <bgColor rgb="FF008080"/>
      </patternFill>
    </fill>
    <fill>
      <patternFill patternType="solid">
        <fgColor rgb="FFFFF9C4"/>
        <bgColor rgb="FFFFFF99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0D7DE"/>
      </left>
      <right style="thin">
        <color rgb="FFD0D7DE"/>
      </right>
      <top style="thin">
        <color rgb="FFD0D7DE"/>
      </top>
      <bottom style="thin">
        <color rgb="FFD0D7DE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9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0" fillId="2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1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1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11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11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11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11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B00020"/>
      <rgbColor rgb="FF008000"/>
      <rgbColor rgb="FF000080"/>
      <rgbColor rgb="FF808000"/>
      <rgbColor rgb="FF800080"/>
      <rgbColor rgb="FF008194"/>
      <rgbColor rgb="FFD9D9D9"/>
      <rgbColor rgb="FF878787"/>
      <rgbColor rgb="FF9999FF"/>
      <rgbColor rgb="FF993366"/>
      <rgbColor rgb="FFFFF9C4"/>
      <rgbColor rgb="FFF9F9F9"/>
      <rgbColor rgb="FF660066"/>
      <rgbColor rgb="FFFF8080"/>
      <rgbColor rgb="FF0563C1"/>
      <rgbColor rgb="FFD0D7DE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4F81BD"/>
      <rgbColor rgb="FF33CCCC"/>
      <rgbColor rgb="FF99CC00"/>
      <rgbColor rgb="FFFFCC00"/>
      <rgbColor rgb="FFFF9900"/>
      <rgbColor rgb="FFFF6600"/>
      <rgbColor rgb="FF47556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1A1A1A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worksheet" Target="worksheets/sheet9.xml"/><Relationship Id="rId12" Type="http://schemas.openxmlformats.org/officeDocument/2006/relationships/worksheet" Target="worksheets/sheet10.xml"/><Relationship Id="rId13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Scope 3 emissions by category (kg CO2e)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bar"/>
        <c:grouping val="clustered"/>
        <c:varyColors val="0"/>
        <c:ser>
          <c:idx val="0"/>
          <c:order val="0"/>
          <c:tx>
            <c:strRef>
              <c:f>Summary!B7</c:f>
              <c:strCache>
                <c:ptCount val="1"/>
                <c:pt idx="0">
                  <c:v>Emissions (kg CO2e)</c:v>
                </c:pt>
              </c:strCache>
            </c:strRef>
          </c:tx>
          <c:spPr>
            <a:solidFill>
              <a:srgbClr val="4f81bd"/>
            </a:solidFill>
            <a:ln w="9360">
              <a:solidFill>
                <a:srgbClr val="f9f9f9"/>
              </a:solidFill>
              <a:round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Summary!$A$8:$A$22</c:f>
              <c:strCache>
                <c:ptCount val="15"/>
                <c:pt idx="0">
                  <c:v>Category 1 — Purchased goods and services</c:v>
                </c:pt>
                <c:pt idx="1">
                  <c:v>Category 2 — Capital goods</c:v>
                </c:pt>
                <c:pt idx="2">
                  <c:v>Category 3 — Fuel- and energy-related activities</c:v>
                </c:pt>
                <c:pt idx="3">
                  <c:v>Category 4 — Upstream transportation and distribution</c:v>
                </c:pt>
                <c:pt idx="4">
                  <c:v>Category 5 — Waste generated in operations</c:v>
                </c:pt>
                <c:pt idx="5">
                  <c:v>Category 6 — Business travel</c:v>
                </c:pt>
                <c:pt idx="6">
                  <c:v>Category 7 — Employee commuting</c:v>
                </c:pt>
                <c:pt idx="7">
                  <c:v>Category 8 — Upstream leased assets</c:v>
                </c:pt>
                <c:pt idx="8">
                  <c:v>Category 9 — Downstream transportation and distribution</c:v>
                </c:pt>
                <c:pt idx="9">
                  <c:v>Category 10 — Processing of sold products</c:v>
                </c:pt>
                <c:pt idx="10">
                  <c:v>Category 11 — Use of sold products</c:v>
                </c:pt>
                <c:pt idx="11">
                  <c:v>Category 12 — End-of-life treatment of sold products</c:v>
                </c:pt>
                <c:pt idx="12">
                  <c:v>Category 13 — Downstream leased assets</c:v>
                </c:pt>
                <c:pt idx="13">
                  <c:v>Category 14 — Franchises</c:v>
                </c:pt>
                <c:pt idx="14">
                  <c:v>Category 15 — Investments</c:v>
                </c:pt>
              </c:strCache>
            </c:strRef>
          </c:cat>
          <c:val>
            <c:numRef>
              <c:f>Summary!$B$8:$B$22</c:f>
              <c:numCache>
                <c:formatCode>#,##0.00</c:formatCode>
                <c:ptCount val="15"/>
                <c:pt idx="0">
                  <c:v>25750</c:v>
                </c:pt>
                <c:pt idx="1">
                  <c:v>0</c:v>
                </c:pt>
                <c:pt idx="2">
                  <c:v>1000</c:v>
                </c:pt>
                <c:pt idx="3">
                  <c:v>2000</c:v>
                </c:pt>
                <c:pt idx="4">
                  <c:v>157500</c:v>
                </c:pt>
                <c:pt idx="5">
                  <c:v>2250</c:v>
                </c:pt>
                <c:pt idx="6">
                  <c:v>22800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152000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</c:numCache>
            </c:numRef>
          </c:val>
        </c:ser>
        <c:gapWidth val="150"/>
        <c:overlap val="0"/>
        <c:axId val="58489784"/>
        <c:axId val="87194123"/>
      </c:barChart>
      <c:catAx>
        <c:axId val="584897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87194123"/>
        <c:crosses val="autoZero"/>
        <c:auto val="1"/>
        <c:lblAlgn val="ctr"/>
        <c:lblOffset val="100"/>
        <c:noMultiLvlLbl val="0"/>
      </c:catAx>
      <c:valAx>
        <c:axId val="87194123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numFmt formatCode="#,##0.00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58489784"/>
        <c:crosses val="autoZero"/>
        <c:crossBetween val="between"/>
      </c:valAx>
      <c:spPr>
        <a:noFill/>
        <a:ln w="0">
          <a:noFill/>
        </a:ln>
      </c:spPr>
    </c:plotArea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_rels/drawing2.xml.rels><?xml version="1.0" encoding="UTF-8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1</xdr:col>
      <xdr:colOff>592200</xdr:colOff>
      <xdr:row>4</xdr:row>
      <xdr:rowOff>56520</xdr:rowOff>
    </xdr:to>
    <xdr:pic>
      <xdr:nvPicPr>
        <xdr:cNvPr id="0" name="Image 1" descr="Picture"/>
        <xdr:cNvPicPr/>
      </xdr:nvPicPr>
      <xdr:blipFill>
        <a:blip r:embed="rId1"/>
        <a:stretch/>
      </xdr:blipFill>
      <xdr:spPr>
        <a:xfrm>
          <a:off x="0" y="0"/>
          <a:ext cx="2142720" cy="85680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4</xdr:col>
      <xdr:colOff>0</xdr:colOff>
      <xdr:row>5</xdr:row>
      <xdr:rowOff>160560</xdr:rowOff>
    </xdr:from>
    <xdr:to>
      <xdr:col>16</xdr:col>
      <xdr:colOff>581400</xdr:colOff>
      <xdr:row>23</xdr:row>
      <xdr:rowOff>180720</xdr:rowOff>
    </xdr:to>
    <xdr:graphicFrame>
      <xdr:nvGraphicFramePr>
        <xdr:cNvPr id="1" name="Chart 1"/>
        <xdr:cNvGraphicFramePr/>
      </xdr:nvGraphicFramePr>
      <xdr:xfrm>
        <a:off x="5404320" y="1143000"/>
        <a:ext cx="7919640" cy="359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4</xdr:col>
      <xdr:colOff>0</xdr:colOff>
      <xdr:row>0</xdr:row>
      <xdr:rowOff>0</xdr:rowOff>
    </xdr:from>
    <xdr:to>
      <xdr:col>6</xdr:col>
      <xdr:colOff>205200</xdr:colOff>
      <xdr:row>2</xdr:row>
      <xdr:rowOff>160560</xdr:rowOff>
    </xdr:to>
    <xdr:pic>
      <xdr:nvPicPr>
        <xdr:cNvPr id="2" name="Image 2" descr="Picture"/>
        <xdr:cNvPicPr/>
      </xdr:nvPicPr>
      <xdr:blipFill>
        <a:blip r:embed="rId2"/>
        <a:stretch/>
      </xdr:blipFill>
      <xdr:spPr>
        <a:xfrm>
          <a:off x="5404320" y="0"/>
          <a:ext cx="1428480" cy="57132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dei.so/wp-content/uploads/2026/10/DEISO-How-to-Calculate-Scope-3-Emissions-in-Excel.pdf" TargetMode="External"/><Relationship Id="rId2" Type="http://schemas.openxmlformats.org/officeDocument/2006/relationships/drawing" Target="../drawings/drawing1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2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2"/>
    <col collapsed="false" customWidth="true" hidden="false" outlineLevel="0" max="2" min="2" style="0" width="110"/>
  </cols>
  <sheetData>
    <row r="1" customFormat="false" ht="15.75" hidden="false" customHeight="true" outlineLevel="0" collapsed="false"/>
    <row r="2" customFormat="false" ht="15.75" hidden="false" customHeight="true" outlineLevel="0" collapsed="false"/>
    <row r="3" customFormat="false" ht="15.75" hidden="false" customHeight="true" outlineLevel="0" collapsed="false"/>
    <row r="4" customFormat="false" ht="15.75" hidden="false" customHeight="true" outlineLevel="0" collapsed="false"/>
    <row r="5" customFormat="false" ht="15.75" hidden="false" customHeight="true" outlineLevel="0" collapsed="false"/>
    <row r="7" customFormat="false" ht="17.35" hidden="false" customHeight="false" outlineLevel="0" collapsed="false">
      <c r="A7" s="1" t="s">
        <v>0</v>
      </c>
    </row>
    <row r="8" customFormat="false" ht="15" hidden="false" customHeight="false" outlineLevel="0" collapsed="false">
      <c r="A8" s="2" t="s">
        <v>1</v>
      </c>
    </row>
    <row r="10" customFormat="false" ht="15" hidden="false" customHeight="false" outlineLevel="0" collapsed="false">
      <c r="A10" s="3" t="s">
        <v>2</v>
      </c>
      <c r="B10" s="4" t="s">
        <v>0</v>
      </c>
    </row>
    <row r="11" customFormat="false" ht="15" hidden="false" customHeight="false" outlineLevel="0" collapsed="false">
      <c r="A11" s="3" t="s">
        <v>3</v>
      </c>
      <c r="B11" s="4" t="s">
        <v>4</v>
      </c>
    </row>
    <row r="12" customFormat="false" ht="15" hidden="false" customHeight="false" outlineLevel="0" collapsed="false">
      <c r="A12" s="3" t="s">
        <v>5</v>
      </c>
      <c r="B12" s="4" t="s">
        <v>6</v>
      </c>
    </row>
    <row r="13" customFormat="false" ht="15" hidden="false" customHeight="false" outlineLevel="0" collapsed="false">
      <c r="A13" s="3" t="s">
        <v>7</v>
      </c>
      <c r="B13" s="4" t="s">
        <v>8</v>
      </c>
    </row>
    <row r="14" customFormat="false" ht="15" hidden="false" customHeight="false" outlineLevel="0" collapsed="false">
      <c r="A14" s="3" t="s">
        <v>9</v>
      </c>
      <c r="B14" s="4" t="s">
        <v>10</v>
      </c>
    </row>
    <row r="15" customFormat="false" ht="15" hidden="false" customHeight="false" outlineLevel="0" collapsed="false">
      <c r="A15" s="3" t="s">
        <v>11</v>
      </c>
      <c r="B15" s="4" t="s">
        <v>12</v>
      </c>
    </row>
    <row r="16" customFormat="false" ht="26.85" hidden="false" customHeight="false" outlineLevel="0" collapsed="false">
      <c r="A16" s="3" t="s">
        <v>13</v>
      </c>
      <c r="B16" s="4" t="s">
        <v>14</v>
      </c>
    </row>
    <row r="17" customFormat="false" ht="26.85" hidden="false" customHeight="false" outlineLevel="0" collapsed="false">
      <c r="A17" s="3" t="s">
        <v>15</v>
      </c>
      <c r="B17" s="4" t="s">
        <v>16</v>
      </c>
    </row>
    <row r="18" customFormat="false" ht="26.85" hidden="false" customHeight="false" outlineLevel="0" collapsed="false">
      <c r="A18" s="3" t="s">
        <v>17</v>
      </c>
      <c r="B18" s="5" t="s">
        <v>18</v>
      </c>
    </row>
    <row r="19" customFormat="false" ht="15" hidden="false" customHeight="false" outlineLevel="0" collapsed="false">
      <c r="A19" s="3" t="s">
        <v>19</v>
      </c>
      <c r="B19" s="4" t="s">
        <v>20</v>
      </c>
    </row>
    <row r="20" customFormat="false" ht="15" hidden="false" customHeight="false" outlineLevel="0" collapsed="false">
      <c r="A20" s="3" t="s">
        <v>21</v>
      </c>
      <c r="B20" s="6" t="s">
        <v>22</v>
      </c>
    </row>
  </sheetData>
  <hyperlinks>
    <hyperlink ref="B20" r:id="rId1" display="https://dei.so/wp-content/uploads/2026/10/DEISO-How-to-Calculate-Scope-3-Emissions-in-Excel.pdf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N20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1"/>
    <col collapsed="false" customWidth="true" hidden="false" outlineLevel="0" max="2" min="2" style="0" width="10"/>
    <col collapsed="false" customWidth="true" hidden="false" outlineLevel="0" max="4" min="3" style="0" width="14"/>
    <col collapsed="false" customWidth="true" hidden="false" outlineLevel="0" max="5" min="5" style="0" width="16"/>
    <col collapsed="false" customWidth="true" hidden="false" outlineLevel="0" max="6" min="6" style="0" width="30"/>
    <col collapsed="false" customWidth="true" hidden="false" outlineLevel="0" max="7" min="7" style="0" width="16"/>
    <col collapsed="false" customWidth="true" hidden="false" outlineLevel="0" max="8" min="8" style="0" width="13"/>
    <col collapsed="false" customWidth="true" hidden="false" outlineLevel="0" max="9" min="9" style="0" width="12"/>
    <col collapsed="false" customWidth="true" hidden="false" outlineLevel="0" max="10" min="10" style="0" width="14"/>
    <col collapsed="false" customWidth="true" hidden="false" outlineLevel="0" max="11" min="11" style="0" width="17"/>
    <col collapsed="false" customWidth="true" hidden="false" outlineLevel="0" max="12" min="12" style="0" width="16"/>
    <col collapsed="false" customWidth="true" hidden="false" outlineLevel="0" max="13" min="13" style="0" width="13"/>
    <col collapsed="false" customWidth="true" hidden="false" outlineLevel="0" max="14" min="14" style="0" width="28"/>
  </cols>
  <sheetData>
    <row r="1" customFormat="false" ht="17.35" hidden="false" customHeight="false" outlineLevel="0" collapsed="false">
      <c r="A1" s="1" t="s">
        <v>23</v>
      </c>
    </row>
    <row r="2" customFormat="false" ht="15" hidden="false" customHeight="false" outlineLevel="0" collapsed="false">
      <c r="A2" s="2" t="s">
        <v>24</v>
      </c>
    </row>
    <row r="4" customFormat="false" ht="26.85" hidden="false" customHeight="false" outlineLevel="0" collapsed="false">
      <c r="A4" s="7" t="s">
        <v>25</v>
      </c>
      <c r="B4" s="7" t="s">
        <v>26</v>
      </c>
      <c r="C4" s="7" t="s">
        <v>27</v>
      </c>
      <c r="D4" s="7" t="s">
        <v>28</v>
      </c>
      <c r="E4" s="7" t="s">
        <v>29</v>
      </c>
      <c r="F4" s="7" t="s">
        <v>30</v>
      </c>
      <c r="G4" s="7" t="s">
        <v>31</v>
      </c>
      <c r="H4" s="7" t="s">
        <v>32</v>
      </c>
      <c r="I4" s="7" t="s">
        <v>33</v>
      </c>
      <c r="J4" s="7" t="s">
        <v>34</v>
      </c>
      <c r="K4" s="7" t="s">
        <v>35</v>
      </c>
      <c r="L4" s="7" t="s">
        <v>36</v>
      </c>
      <c r="M4" s="7" t="s">
        <v>37</v>
      </c>
      <c r="N4" s="7" t="s">
        <v>38</v>
      </c>
    </row>
    <row r="5" customFormat="false" ht="15" hidden="false" customHeight="false" outlineLevel="0" collapsed="false">
      <c r="A5" s="8" t="s">
        <v>39</v>
      </c>
      <c r="B5" s="8" t="s">
        <v>40</v>
      </c>
      <c r="C5" s="8" t="s">
        <v>41</v>
      </c>
      <c r="D5" s="8" t="s">
        <v>42</v>
      </c>
      <c r="E5" s="8" t="s">
        <v>43</v>
      </c>
      <c r="F5" s="8" t="s">
        <v>44</v>
      </c>
      <c r="G5" s="8" t="s">
        <v>45</v>
      </c>
      <c r="H5" s="8" t="s">
        <v>46</v>
      </c>
      <c r="I5" s="9" t="n">
        <v>10000</v>
      </c>
      <c r="J5" s="8" t="s">
        <v>47</v>
      </c>
      <c r="K5" s="8" t="s">
        <v>48</v>
      </c>
      <c r="L5" s="8" t="s">
        <v>49</v>
      </c>
      <c r="M5" s="8" t="s">
        <v>50</v>
      </c>
      <c r="N5" s="8" t="s">
        <v>51</v>
      </c>
    </row>
    <row r="6" customFormat="false" ht="15" hidden="false" customHeight="false" outlineLevel="0" collapsed="false">
      <c r="A6" s="8" t="s">
        <v>52</v>
      </c>
      <c r="B6" s="8" t="s">
        <v>40</v>
      </c>
      <c r="C6" s="8" t="s">
        <v>41</v>
      </c>
      <c r="D6" s="8" t="s">
        <v>42</v>
      </c>
      <c r="E6" s="8" t="s">
        <v>43</v>
      </c>
      <c r="F6" s="8" t="s">
        <v>53</v>
      </c>
      <c r="G6" s="8" t="s">
        <v>54</v>
      </c>
      <c r="H6" s="8" t="s">
        <v>46</v>
      </c>
      <c r="I6" s="9" t="n">
        <v>2500</v>
      </c>
      <c r="J6" s="8" t="s">
        <v>47</v>
      </c>
      <c r="K6" s="8" t="s">
        <v>55</v>
      </c>
      <c r="L6" s="8" t="s">
        <v>49</v>
      </c>
      <c r="M6" s="8" t="s">
        <v>50</v>
      </c>
      <c r="N6" s="8"/>
    </row>
    <row r="7" customFormat="false" ht="15" hidden="false" customHeight="false" outlineLevel="0" collapsed="false">
      <c r="A7" s="8" t="s">
        <v>56</v>
      </c>
      <c r="B7" s="8" t="s">
        <v>40</v>
      </c>
      <c r="C7" s="8" t="s">
        <v>57</v>
      </c>
      <c r="D7" s="8" t="s">
        <v>42</v>
      </c>
      <c r="E7" s="8" t="s">
        <v>58</v>
      </c>
      <c r="F7" s="8" t="s">
        <v>59</v>
      </c>
      <c r="G7" s="8" t="s">
        <v>60</v>
      </c>
      <c r="H7" s="8" t="s">
        <v>61</v>
      </c>
      <c r="I7" s="9" t="n">
        <v>20000</v>
      </c>
      <c r="J7" s="8" t="s">
        <v>62</v>
      </c>
      <c r="K7" s="8" t="s">
        <v>63</v>
      </c>
      <c r="L7" s="8" t="s">
        <v>64</v>
      </c>
      <c r="M7" s="8" t="s">
        <v>50</v>
      </c>
      <c r="N7" s="8" t="s">
        <v>65</v>
      </c>
    </row>
    <row r="8" customFormat="false" ht="15" hidden="false" customHeight="false" outlineLevel="0" collapsed="false">
      <c r="A8" s="8" t="s">
        <v>66</v>
      </c>
      <c r="B8" s="8" t="s">
        <v>40</v>
      </c>
      <c r="C8" s="8" t="s">
        <v>67</v>
      </c>
      <c r="D8" s="8" t="s">
        <v>42</v>
      </c>
      <c r="E8" s="8" t="s">
        <v>68</v>
      </c>
      <c r="F8" s="8" t="s">
        <v>69</v>
      </c>
      <c r="G8" s="8" t="s">
        <v>70</v>
      </c>
      <c r="H8" s="8" t="s">
        <v>46</v>
      </c>
      <c r="I8" s="9" t="n">
        <v>15000</v>
      </c>
      <c r="J8" s="8" t="s">
        <v>71</v>
      </c>
      <c r="K8" s="8" t="s">
        <v>72</v>
      </c>
      <c r="L8" s="8" t="s">
        <v>73</v>
      </c>
      <c r="M8" s="8" t="s">
        <v>50</v>
      </c>
      <c r="N8" s="8"/>
    </row>
    <row r="9" customFormat="false" ht="15" hidden="false" customHeight="false" outlineLevel="0" collapsed="false">
      <c r="A9" s="8" t="s">
        <v>74</v>
      </c>
      <c r="B9" s="8" t="s">
        <v>40</v>
      </c>
      <c r="C9" s="8" t="s">
        <v>75</v>
      </c>
      <c r="D9" s="8" t="s">
        <v>76</v>
      </c>
      <c r="E9" s="8" t="s">
        <v>77</v>
      </c>
      <c r="F9" s="8" t="s">
        <v>78</v>
      </c>
      <c r="G9" s="8" t="s">
        <v>79</v>
      </c>
      <c r="H9" s="8" t="s">
        <v>80</v>
      </c>
      <c r="I9" s="9" t="n">
        <v>120000</v>
      </c>
      <c r="J9" s="8" t="s">
        <v>71</v>
      </c>
      <c r="K9" s="8" t="s">
        <v>81</v>
      </c>
      <c r="L9" s="8" t="s">
        <v>82</v>
      </c>
      <c r="M9" s="8" t="s">
        <v>83</v>
      </c>
      <c r="N9" s="8" t="s">
        <v>84</v>
      </c>
    </row>
    <row r="10" customFormat="false" ht="15" hidden="false" customHeight="false" outlineLevel="0" collapsed="false">
      <c r="A10" s="8" t="s">
        <v>85</v>
      </c>
      <c r="B10" s="8" t="s">
        <v>40</v>
      </c>
      <c r="C10" s="8" t="s">
        <v>86</v>
      </c>
      <c r="D10" s="8" t="s">
        <v>87</v>
      </c>
      <c r="E10" s="8" t="s">
        <v>88</v>
      </c>
      <c r="F10" s="8" t="s">
        <v>89</v>
      </c>
      <c r="G10" s="8" t="s">
        <v>90</v>
      </c>
      <c r="H10" s="8" t="s">
        <v>80</v>
      </c>
      <c r="I10" s="9" t="n">
        <v>350</v>
      </c>
      <c r="J10" s="8" t="s">
        <v>91</v>
      </c>
      <c r="K10" s="8" t="s">
        <v>92</v>
      </c>
      <c r="L10" s="8" t="s">
        <v>93</v>
      </c>
      <c r="M10" s="8" t="s">
        <v>94</v>
      </c>
      <c r="N10" s="8"/>
    </row>
    <row r="11" customFormat="false" ht="15" hidden="false" customHeight="false" outlineLevel="0" collapsed="false">
      <c r="A11" s="8" t="s">
        <v>95</v>
      </c>
      <c r="B11" s="8" t="s">
        <v>40</v>
      </c>
      <c r="C11" s="8" t="s">
        <v>86</v>
      </c>
      <c r="D11" s="8" t="s">
        <v>87</v>
      </c>
      <c r="E11" s="8" t="s">
        <v>96</v>
      </c>
      <c r="F11" s="8" t="s">
        <v>97</v>
      </c>
      <c r="G11" s="8" t="s">
        <v>98</v>
      </c>
      <c r="H11" s="8" t="s">
        <v>80</v>
      </c>
      <c r="I11" s="9" t="n">
        <v>50000</v>
      </c>
      <c r="J11" s="8" t="s">
        <v>99</v>
      </c>
      <c r="K11" s="8" t="s">
        <v>100</v>
      </c>
      <c r="L11" s="8" t="s">
        <v>101</v>
      </c>
      <c r="M11" s="8" t="s">
        <v>94</v>
      </c>
      <c r="N11" s="8" t="s">
        <v>102</v>
      </c>
    </row>
    <row r="12" customFormat="false" ht="15" hidden="false" customHeight="false" outlineLevel="0" collapsed="false">
      <c r="A12" s="8" t="s">
        <v>103</v>
      </c>
      <c r="B12" s="8" t="s">
        <v>40</v>
      </c>
      <c r="C12" s="8" t="s">
        <v>104</v>
      </c>
      <c r="D12" s="8" t="s">
        <v>46</v>
      </c>
      <c r="E12" s="8" t="s">
        <v>105</v>
      </c>
      <c r="F12" s="8" t="s">
        <v>106</v>
      </c>
      <c r="G12" s="8" t="s">
        <v>107</v>
      </c>
      <c r="H12" s="8" t="s">
        <v>108</v>
      </c>
      <c r="I12" s="9" t="n">
        <v>400000</v>
      </c>
      <c r="J12" s="8" t="s">
        <v>99</v>
      </c>
      <c r="K12" s="8" t="s">
        <v>109</v>
      </c>
      <c r="L12" s="8" t="s">
        <v>110</v>
      </c>
      <c r="M12" s="8" t="s">
        <v>83</v>
      </c>
      <c r="N12" s="8" t="s">
        <v>111</v>
      </c>
    </row>
    <row r="13" customFormat="false" ht="15" hidden="false" customHeight="false" outlineLevel="0" collapsed="false">
      <c r="A13" s="10"/>
      <c r="B13" s="10"/>
      <c r="C13" s="10"/>
      <c r="D13" s="10"/>
      <c r="E13" s="10"/>
      <c r="F13" s="10"/>
      <c r="G13" s="10"/>
      <c r="H13" s="10"/>
      <c r="I13" s="11"/>
      <c r="J13" s="10"/>
      <c r="K13" s="10"/>
      <c r="L13" s="10"/>
      <c r="M13" s="10"/>
      <c r="N13" s="10"/>
    </row>
    <row r="14" customFormat="false" ht="15" hidden="false" customHeight="false" outlineLevel="0" collapsed="false">
      <c r="A14" s="10"/>
      <c r="B14" s="10"/>
      <c r="C14" s="10"/>
      <c r="D14" s="10"/>
      <c r="E14" s="10"/>
      <c r="F14" s="10"/>
      <c r="G14" s="10"/>
      <c r="H14" s="10"/>
      <c r="I14" s="11"/>
      <c r="J14" s="10"/>
      <c r="K14" s="10"/>
      <c r="L14" s="10"/>
      <c r="M14" s="10"/>
      <c r="N14" s="10"/>
    </row>
    <row r="15" customFormat="false" ht="15" hidden="false" customHeight="false" outlineLevel="0" collapsed="false">
      <c r="A15" s="10"/>
      <c r="B15" s="10"/>
      <c r="C15" s="10"/>
      <c r="D15" s="10"/>
      <c r="E15" s="10"/>
      <c r="F15" s="10"/>
      <c r="G15" s="10"/>
      <c r="H15" s="10"/>
      <c r="I15" s="11"/>
      <c r="J15" s="10"/>
      <c r="K15" s="10"/>
      <c r="L15" s="10"/>
      <c r="M15" s="10"/>
      <c r="N15" s="10"/>
    </row>
    <row r="16" customFormat="false" ht="15" hidden="false" customHeight="false" outlineLevel="0" collapsed="false">
      <c r="A16" s="10"/>
      <c r="B16" s="10"/>
      <c r="C16" s="10"/>
      <c r="D16" s="10"/>
      <c r="E16" s="10"/>
      <c r="F16" s="10"/>
      <c r="G16" s="10"/>
      <c r="H16" s="10"/>
      <c r="I16" s="11"/>
      <c r="J16" s="10"/>
      <c r="K16" s="10"/>
      <c r="L16" s="10"/>
      <c r="M16" s="10"/>
      <c r="N16" s="10"/>
    </row>
    <row r="17" customFormat="false" ht="15" hidden="false" customHeight="false" outlineLevel="0" collapsed="false">
      <c r="A17" s="10"/>
      <c r="B17" s="10"/>
      <c r="C17" s="10"/>
      <c r="D17" s="10"/>
      <c r="E17" s="10"/>
      <c r="F17" s="10"/>
      <c r="G17" s="10"/>
      <c r="H17" s="10"/>
      <c r="I17" s="11"/>
      <c r="J17" s="10"/>
      <c r="K17" s="10"/>
      <c r="L17" s="10"/>
      <c r="M17" s="10"/>
      <c r="N17" s="10"/>
    </row>
    <row r="18" customFormat="false" ht="15" hidden="false" customHeight="false" outlineLevel="0" collapsed="false">
      <c r="A18" s="10"/>
      <c r="B18" s="10"/>
      <c r="C18" s="10"/>
      <c r="D18" s="10"/>
      <c r="E18" s="10"/>
      <c r="F18" s="10"/>
      <c r="G18" s="10"/>
      <c r="H18" s="10"/>
      <c r="I18" s="11"/>
      <c r="J18" s="10"/>
      <c r="K18" s="10"/>
      <c r="L18" s="10"/>
      <c r="M18" s="10"/>
      <c r="N18" s="10"/>
    </row>
    <row r="19" customFormat="false" ht="15" hidden="false" customHeight="false" outlineLevel="0" collapsed="false">
      <c r="A19" s="10"/>
      <c r="B19" s="10"/>
      <c r="C19" s="10"/>
      <c r="D19" s="10"/>
      <c r="E19" s="10"/>
      <c r="F19" s="10"/>
      <c r="G19" s="10"/>
      <c r="H19" s="10"/>
      <c r="I19" s="11"/>
      <c r="J19" s="10"/>
      <c r="K19" s="10"/>
      <c r="L19" s="10"/>
      <c r="M19" s="10"/>
      <c r="N19" s="10"/>
    </row>
    <row r="20" customFormat="false" ht="15" hidden="false" customHeight="false" outlineLevel="0" collapsed="false">
      <c r="A20" s="10"/>
      <c r="B20" s="10"/>
      <c r="C20" s="10"/>
      <c r="D20" s="10"/>
      <c r="E20" s="10"/>
      <c r="F20" s="10"/>
      <c r="G20" s="10"/>
      <c r="H20" s="10"/>
      <c r="I20" s="11"/>
      <c r="J20" s="10"/>
      <c r="K20" s="10"/>
      <c r="L20" s="10"/>
      <c r="M20" s="10"/>
      <c r="N20" s="10"/>
    </row>
    <row r="21" customFormat="false" ht="15" hidden="false" customHeight="false" outlineLevel="0" collapsed="false">
      <c r="A21" s="10"/>
      <c r="B21" s="10"/>
      <c r="C21" s="10"/>
      <c r="D21" s="10"/>
      <c r="E21" s="10"/>
      <c r="F21" s="10"/>
      <c r="G21" s="10"/>
      <c r="H21" s="10"/>
      <c r="I21" s="11"/>
      <c r="J21" s="10"/>
      <c r="K21" s="10"/>
      <c r="L21" s="10"/>
      <c r="M21" s="10"/>
      <c r="N21" s="10"/>
    </row>
    <row r="22" customFormat="false" ht="15" hidden="false" customHeight="false" outlineLevel="0" collapsed="false">
      <c r="A22" s="10"/>
      <c r="B22" s="10"/>
      <c r="C22" s="10"/>
      <c r="D22" s="10"/>
      <c r="E22" s="10"/>
      <c r="F22" s="10"/>
      <c r="G22" s="10"/>
      <c r="H22" s="10"/>
      <c r="I22" s="11"/>
      <c r="J22" s="10"/>
      <c r="K22" s="10"/>
      <c r="L22" s="10"/>
      <c r="M22" s="10"/>
      <c r="N22" s="10"/>
    </row>
    <row r="23" customFormat="false" ht="15" hidden="false" customHeight="false" outlineLevel="0" collapsed="false">
      <c r="A23" s="10"/>
      <c r="B23" s="10"/>
      <c r="C23" s="10"/>
      <c r="D23" s="10"/>
      <c r="E23" s="10"/>
      <c r="F23" s="10"/>
      <c r="G23" s="10"/>
      <c r="H23" s="10"/>
      <c r="I23" s="11"/>
      <c r="J23" s="10"/>
      <c r="K23" s="10"/>
      <c r="L23" s="10"/>
      <c r="M23" s="10"/>
      <c r="N23" s="10"/>
    </row>
    <row r="24" customFormat="false" ht="15" hidden="false" customHeight="false" outlineLevel="0" collapsed="false">
      <c r="A24" s="10"/>
      <c r="B24" s="10"/>
      <c r="C24" s="10"/>
      <c r="D24" s="10"/>
      <c r="E24" s="10"/>
      <c r="F24" s="10"/>
      <c r="G24" s="10"/>
      <c r="H24" s="10"/>
      <c r="I24" s="11"/>
      <c r="J24" s="10"/>
      <c r="K24" s="10"/>
      <c r="L24" s="10"/>
      <c r="M24" s="10"/>
      <c r="N24" s="10"/>
    </row>
    <row r="25" customFormat="false" ht="15" hidden="false" customHeight="false" outlineLevel="0" collapsed="false">
      <c r="A25" s="10"/>
      <c r="B25" s="10"/>
      <c r="C25" s="10"/>
      <c r="D25" s="10"/>
      <c r="E25" s="10"/>
      <c r="F25" s="10"/>
      <c r="G25" s="10"/>
      <c r="H25" s="10"/>
      <c r="I25" s="11"/>
      <c r="J25" s="10"/>
      <c r="K25" s="10"/>
      <c r="L25" s="10"/>
      <c r="M25" s="10"/>
      <c r="N25" s="10"/>
    </row>
    <row r="26" customFormat="false" ht="15" hidden="false" customHeight="false" outlineLevel="0" collapsed="false">
      <c r="A26" s="10"/>
      <c r="B26" s="10"/>
      <c r="C26" s="10"/>
      <c r="D26" s="10"/>
      <c r="E26" s="10"/>
      <c r="F26" s="10"/>
      <c r="G26" s="10"/>
      <c r="H26" s="10"/>
      <c r="I26" s="11"/>
      <c r="J26" s="10"/>
      <c r="K26" s="10"/>
      <c r="L26" s="10"/>
      <c r="M26" s="10"/>
      <c r="N26" s="10"/>
    </row>
    <row r="27" customFormat="false" ht="15" hidden="false" customHeight="false" outlineLevel="0" collapsed="false">
      <c r="A27" s="10"/>
      <c r="B27" s="10"/>
      <c r="C27" s="10"/>
      <c r="D27" s="10"/>
      <c r="E27" s="10"/>
      <c r="F27" s="10"/>
      <c r="G27" s="10"/>
      <c r="H27" s="10"/>
      <c r="I27" s="11"/>
      <c r="J27" s="10"/>
      <c r="K27" s="10"/>
      <c r="L27" s="10"/>
      <c r="M27" s="10"/>
      <c r="N27" s="10"/>
    </row>
    <row r="28" customFormat="false" ht="15" hidden="false" customHeight="false" outlineLevel="0" collapsed="false">
      <c r="A28" s="10"/>
      <c r="B28" s="10"/>
      <c r="C28" s="10"/>
      <c r="D28" s="10"/>
      <c r="E28" s="10"/>
      <c r="F28" s="10"/>
      <c r="G28" s="10"/>
      <c r="H28" s="10"/>
      <c r="I28" s="11"/>
      <c r="J28" s="10"/>
      <c r="K28" s="10"/>
      <c r="L28" s="10"/>
      <c r="M28" s="10"/>
      <c r="N28" s="10"/>
    </row>
    <row r="29" customFormat="false" ht="15" hidden="false" customHeight="false" outlineLevel="0" collapsed="false">
      <c r="A29" s="10"/>
      <c r="B29" s="10"/>
      <c r="C29" s="10"/>
      <c r="D29" s="10"/>
      <c r="E29" s="10"/>
      <c r="F29" s="10"/>
      <c r="G29" s="10"/>
      <c r="H29" s="10"/>
      <c r="I29" s="11"/>
      <c r="J29" s="10"/>
      <c r="K29" s="10"/>
      <c r="L29" s="10"/>
      <c r="M29" s="10"/>
      <c r="N29" s="10"/>
    </row>
    <row r="30" customFormat="false" ht="15" hidden="false" customHeight="false" outlineLevel="0" collapsed="false">
      <c r="A30" s="10"/>
      <c r="B30" s="10"/>
      <c r="C30" s="10"/>
      <c r="D30" s="10"/>
      <c r="E30" s="10"/>
      <c r="F30" s="10"/>
      <c r="G30" s="10"/>
      <c r="H30" s="10"/>
      <c r="I30" s="11"/>
      <c r="J30" s="10"/>
      <c r="K30" s="10"/>
      <c r="L30" s="10"/>
      <c r="M30" s="10"/>
      <c r="N30" s="10"/>
    </row>
    <row r="31" customFormat="false" ht="15" hidden="false" customHeight="false" outlineLevel="0" collapsed="false">
      <c r="A31" s="10"/>
      <c r="B31" s="10"/>
      <c r="C31" s="10"/>
      <c r="D31" s="10"/>
      <c r="E31" s="10"/>
      <c r="F31" s="10"/>
      <c r="G31" s="10"/>
      <c r="H31" s="10"/>
      <c r="I31" s="11"/>
      <c r="J31" s="10"/>
      <c r="K31" s="10"/>
      <c r="L31" s="10"/>
      <c r="M31" s="10"/>
      <c r="N31" s="10"/>
    </row>
    <row r="32" customFormat="false" ht="15" hidden="false" customHeight="false" outlineLevel="0" collapsed="false">
      <c r="A32" s="10"/>
      <c r="B32" s="10"/>
      <c r="C32" s="10"/>
      <c r="D32" s="10"/>
      <c r="E32" s="10"/>
      <c r="F32" s="10"/>
      <c r="G32" s="10"/>
      <c r="H32" s="10"/>
      <c r="I32" s="11"/>
      <c r="J32" s="10"/>
      <c r="K32" s="10"/>
      <c r="L32" s="10"/>
      <c r="M32" s="10"/>
      <c r="N32" s="10"/>
    </row>
    <row r="33" customFormat="false" ht="15" hidden="false" customHeight="false" outlineLevel="0" collapsed="false">
      <c r="A33" s="10"/>
      <c r="B33" s="10"/>
      <c r="C33" s="10"/>
      <c r="D33" s="10"/>
      <c r="E33" s="10"/>
      <c r="F33" s="10"/>
      <c r="G33" s="10"/>
      <c r="H33" s="10"/>
      <c r="I33" s="11"/>
      <c r="J33" s="10"/>
      <c r="K33" s="10"/>
      <c r="L33" s="10"/>
      <c r="M33" s="10"/>
      <c r="N33" s="10"/>
    </row>
    <row r="34" customFormat="false" ht="15" hidden="false" customHeight="false" outlineLevel="0" collapsed="false">
      <c r="A34" s="10"/>
      <c r="B34" s="10"/>
      <c r="C34" s="10"/>
      <c r="D34" s="10"/>
      <c r="E34" s="10"/>
      <c r="F34" s="10"/>
      <c r="G34" s="10"/>
      <c r="H34" s="10"/>
      <c r="I34" s="11"/>
      <c r="J34" s="10"/>
      <c r="K34" s="10"/>
      <c r="L34" s="10"/>
      <c r="M34" s="10"/>
      <c r="N34" s="10"/>
    </row>
    <row r="35" customFormat="false" ht="15" hidden="false" customHeight="false" outlineLevel="0" collapsed="false">
      <c r="A35" s="10"/>
      <c r="B35" s="10"/>
      <c r="C35" s="10"/>
      <c r="D35" s="10"/>
      <c r="E35" s="10"/>
      <c r="F35" s="10"/>
      <c r="G35" s="10"/>
      <c r="H35" s="10"/>
      <c r="I35" s="11"/>
      <c r="J35" s="10"/>
      <c r="K35" s="10"/>
      <c r="L35" s="10"/>
      <c r="M35" s="10"/>
      <c r="N35" s="10"/>
    </row>
    <row r="36" customFormat="false" ht="15" hidden="false" customHeight="false" outlineLevel="0" collapsed="false">
      <c r="A36" s="10"/>
      <c r="B36" s="10"/>
      <c r="C36" s="10"/>
      <c r="D36" s="10"/>
      <c r="E36" s="10"/>
      <c r="F36" s="10"/>
      <c r="G36" s="10"/>
      <c r="H36" s="10"/>
      <c r="I36" s="11"/>
      <c r="J36" s="10"/>
      <c r="K36" s="10"/>
      <c r="L36" s="10"/>
      <c r="M36" s="10"/>
      <c r="N36" s="10"/>
    </row>
    <row r="37" customFormat="false" ht="15" hidden="false" customHeight="false" outlineLevel="0" collapsed="false">
      <c r="A37" s="10"/>
      <c r="B37" s="10"/>
      <c r="C37" s="10"/>
      <c r="D37" s="10"/>
      <c r="E37" s="10"/>
      <c r="F37" s="10"/>
      <c r="G37" s="10"/>
      <c r="H37" s="10"/>
      <c r="I37" s="11"/>
      <c r="J37" s="10"/>
      <c r="K37" s="10"/>
      <c r="L37" s="10"/>
      <c r="M37" s="10"/>
      <c r="N37" s="10"/>
    </row>
    <row r="38" customFormat="false" ht="15" hidden="false" customHeight="false" outlineLevel="0" collapsed="false">
      <c r="A38" s="10"/>
      <c r="B38" s="10"/>
      <c r="C38" s="10"/>
      <c r="D38" s="10"/>
      <c r="E38" s="10"/>
      <c r="F38" s="10"/>
      <c r="G38" s="10"/>
      <c r="H38" s="10"/>
      <c r="I38" s="11"/>
      <c r="J38" s="10"/>
      <c r="K38" s="10"/>
      <c r="L38" s="10"/>
      <c r="M38" s="10"/>
      <c r="N38" s="10"/>
    </row>
    <row r="39" customFormat="false" ht="15" hidden="false" customHeight="false" outlineLevel="0" collapsed="false">
      <c r="A39" s="10"/>
      <c r="B39" s="10"/>
      <c r="C39" s="10"/>
      <c r="D39" s="10"/>
      <c r="E39" s="10"/>
      <c r="F39" s="10"/>
      <c r="G39" s="10"/>
      <c r="H39" s="10"/>
      <c r="I39" s="11"/>
      <c r="J39" s="10"/>
      <c r="K39" s="10"/>
      <c r="L39" s="10"/>
      <c r="M39" s="10"/>
      <c r="N39" s="10"/>
    </row>
    <row r="40" customFormat="false" ht="15" hidden="false" customHeight="false" outlineLevel="0" collapsed="false">
      <c r="A40" s="10"/>
      <c r="B40" s="10"/>
      <c r="C40" s="10"/>
      <c r="D40" s="10"/>
      <c r="E40" s="10"/>
      <c r="F40" s="10"/>
      <c r="G40" s="10"/>
      <c r="H40" s="10"/>
      <c r="I40" s="11"/>
      <c r="J40" s="10"/>
      <c r="K40" s="10"/>
      <c r="L40" s="10"/>
      <c r="M40" s="10"/>
      <c r="N40" s="10"/>
    </row>
    <row r="41" customFormat="false" ht="15" hidden="false" customHeight="false" outlineLevel="0" collapsed="false">
      <c r="A41" s="10"/>
      <c r="B41" s="10"/>
      <c r="C41" s="10"/>
      <c r="D41" s="10"/>
      <c r="E41" s="10"/>
      <c r="F41" s="10"/>
      <c r="G41" s="10"/>
      <c r="H41" s="10"/>
      <c r="I41" s="11"/>
      <c r="J41" s="10"/>
      <c r="K41" s="10"/>
      <c r="L41" s="10"/>
      <c r="M41" s="10"/>
      <c r="N41" s="10"/>
    </row>
    <row r="42" customFormat="false" ht="15" hidden="false" customHeight="false" outlineLevel="0" collapsed="false">
      <c r="A42" s="10"/>
      <c r="B42" s="10"/>
      <c r="C42" s="10"/>
      <c r="D42" s="10"/>
      <c r="E42" s="10"/>
      <c r="F42" s="10"/>
      <c r="G42" s="10"/>
      <c r="H42" s="10"/>
      <c r="I42" s="11"/>
      <c r="J42" s="10"/>
      <c r="K42" s="10"/>
      <c r="L42" s="10"/>
      <c r="M42" s="10"/>
      <c r="N42" s="10"/>
    </row>
    <row r="43" customFormat="false" ht="15" hidden="false" customHeight="false" outlineLevel="0" collapsed="false">
      <c r="A43" s="10"/>
      <c r="B43" s="10"/>
      <c r="C43" s="10"/>
      <c r="D43" s="10"/>
      <c r="E43" s="10"/>
      <c r="F43" s="10"/>
      <c r="G43" s="10"/>
      <c r="H43" s="10"/>
      <c r="I43" s="11"/>
      <c r="J43" s="10"/>
      <c r="K43" s="10"/>
      <c r="L43" s="10"/>
      <c r="M43" s="10"/>
      <c r="N43" s="10"/>
    </row>
    <row r="44" customFormat="false" ht="15" hidden="false" customHeight="false" outlineLevel="0" collapsed="false">
      <c r="A44" s="10"/>
      <c r="B44" s="10"/>
      <c r="C44" s="10"/>
      <c r="D44" s="10"/>
      <c r="E44" s="10"/>
      <c r="F44" s="10"/>
      <c r="G44" s="10"/>
      <c r="H44" s="10"/>
      <c r="I44" s="11"/>
      <c r="J44" s="10"/>
      <c r="K44" s="10"/>
      <c r="L44" s="10"/>
      <c r="M44" s="10"/>
      <c r="N44" s="10"/>
    </row>
    <row r="45" customFormat="false" ht="15" hidden="false" customHeight="false" outlineLevel="0" collapsed="false">
      <c r="A45" s="10"/>
      <c r="B45" s="10"/>
      <c r="C45" s="10"/>
      <c r="D45" s="10"/>
      <c r="E45" s="10"/>
      <c r="F45" s="10"/>
      <c r="G45" s="10"/>
      <c r="H45" s="10"/>
      <c r="I45" s="11"/>
      <c r="J45" s="10"/>
      <c r="K45" s="10"/>
      <c r="L45" s="10"/>
      <c r="M45" s="10"/>
      <c r="N45" s="10"/>
    </row>
    <row r="46" customFormat="false" ht="15" hidden="false" customHeight="false" outlineLevel="0" collapsed="false">
      <c r="A46" s="10"/>
      <c r="B46" s="10"/>
      <c r="C46" s="10"/>
      <c r="D46" s="10"/>
      <c r="E46" s="10"/>
      <c r="F46" s="10"/>
      <c r="G46" s="10"/>
      <c r="H46" s="10"/>
      <c r="I46" s="11"/>
      <c r="J46" s="10"/>
      <c r="K46" s="10"/>
      <c r="L46" s="10"/>
      <c r="M46" s="10"/>
      <c r="N46" s="10"/>
    </row>
    <row r="47" customFormat="false" ht="15" hidden="false" customHeight="false" outlineLevel="0" collapsed="false">
      <c r="A47" s="10"/>
      <c r="B47" s="10"/>
      <c r="C47" s="10"/>
      <c r="D47" s="10"/>
      <c r="E47" s="10"/>
      <c r="F47" s="10"/>
      <c r="G47" s="10"/>
      <c r="H47" s="10"/>
      <c r="I47" s="11"/>
      <c r="J47" s="10"/>
      <c r="K47" s="10"/>
      <c r="L47" s="10"/>
      <c r="M47" s="10"/>
      <c r="N47" s="10"/>
    </row>
    <row r="48" customFormat="false" ht="15" hidden="false" customHeight="false" outlineLevel="0" collapsed="false">
      <c r="A48" s="10"/>
      <c r="B48" s="10"/>
      <c r="C48" s="10"/>
      <c r="D48" s="10"/>
      <c r="E48" s="10"/>
      <c r="F48" s="10"/>
      <c r="G48" s="10"/>
      <c r="H48" s="10"/>
      <c r="I48" s="11"/>
      <c r="J48" s="10"/>
      <c r="K48" s="10"/>
      <c r="L48" s="10"/>
      <c r="M48" s="10"/>
      <c r="N48" s="10"/>
    </row>
    <row r="49" customFormat="false" ht="15" hidden="false" customHeight="false" outlineLevel="0" collapsed="false">
      <c r="A49" s="10"/>
      <c r="B49" s="10"/>
      <c r="C49" s="10"/>
      <c r="D49" s="10"/>
      <c r="E49" s="10"/>
      <c r="F49" s="10"/>
      <c r="G49" s="10"/>
      <c r="H49" s="10"/>
      <c r="I49" s="11"/>
      <c r="J49" s="10"/>
      <c r="K49" s="10"/>
      <c r="L49" s="10"/>
      <c r="M49" s="10"/>
      <c r="N49" s="10"/>
    </row>
    <row r="50" customFormat="false" ht="15" hidden="false" customHeight="false" outlineLevel="0" collapsed="false">
      <c r="A50" s="10"/>
      <c r="B50" s="10"/>
      <c r="C50" s="10"/>
      <c r="D50" s="10"/>
      <c r="E50" s="10"/>
      <c r="F50" s="10"/>
      <c r="G50" s="10"/>
      <c r="H50" s="10"/>
      <c r="I50" s="11"/>
      <c r="J50" s="10"/>
      <c r="K50" s="10"/>
      <c r="L50" s="10"/>
      <c r="M50" s="10"/>
      <c r="N50" s="10"/>
    </row>
    <row r="51" customFormat="false" ht="15" hidden="false" customHeight="false" outlineLevel="0" collapsed="false">
      <c r="A51" s="10"/>
      <c r="B51" s="10"/>
      <c r="C51" s="10"/>
      <c r="D51" s="10"/>
      <c r="E51" s="10"/>
      <c r="F51" s="10"/>
      <c r="G51" s="10"/>
      <c r="H51" s="10"/>
      <c r="I51" s="11"/>
      <c r="J51" s="10"/>
      <c r="K51" s="10"/>
      <c r="L51" s="10"/>
      <c r="M51" s="10"/>
      <c r="N51" s="10"/>
    </row>
    <row r="52" customFormat="false" ht="15" hidden="false" customHeight="false" outlineLevel="0" collapsed="false">
      <c r="A52" s="10"/>
      <c r="B52" s="10"/>
      <c r="C52" s="10"/>
      <c r="D52" s="10"/>
      <c r="E52" s="10"/>
      <c r="F52" s="10"/>
      <c r="G52" s="10"/>
      <c r="H52" s="10"/>
      <c r="I52" s="11"/>
      <c r="J52" s="10"/>
      <c r="K52" s="10"/>
      <c r="L52" s="10"/>
      <c r="M52" s="10"/>
      <c r="N52" s="10"/>
    </row>
    <row r="53" customFormat="false" ht="15" hidden="false" customHeight="false" outlineLevel="0" collapsed="false">
      <c r="A53" s="10"/>
      <c r="B53" s="10"/>
      <c r="C53" s="10"/>
      <c r="D53" s="10"/>
      <c r="E53" s="10"/>
      <c r="F53" s="10"/>
      <c r="G53" s="10"/>
      <c r="H53" s="10"/>
      <c r="I53" s="11"/>
      <c r="J53" s="10"/>
      <c r="K53" s="10"/>
      <c r="L53" s="10"/>
      <c r="M53" s="10"/>
      <c r="N53" s="10"/>
    </row>
    <row r="54" customFormat="false" ht="15" hidden="false" customHeight="false" outlineLevel="0" collapsed="false">
      <c r="A54" s="10"/>
      <c r="B54" s="10"/>
      <c r="C54" s="10"/>
      <c r="D54" s="10"/>
      <c r="E54" s="10"/>
      <c r="F54" s="10"/>
      <c r="G54" s="10"/>
      <c r="H54" s="10"/>
      <c r="I54" s="11"/>
      <c r="J54" s="10"/>
      <c r="K54" s="10"/>
      <c r="L54" s="10"/>
      <c r="M54" s="10"/>
      <c r="N54" s="10"/>
    </row>
    <row r="55" customFormat="false" ht="15" hidden="false" customHeight="false" outlineLevel="0" collapsed="false">
      <c r="A55" s="10"/>
      <c r="B55" s="10"/>
      <c r="C55" s="10"/>
      <c r="D55" s="10"/>
      <c r="E55" s="10"/>
      <c r="F55" s="10"/>
      <c r="G55" s="10"/>
      <c r="H55" s="10"/>
      <c r="I55" s="11"/>
      <c r="J55" s="10"/>
      <c r="K55" s="10"/>
      <c r="L55" s="10"/>
      <c r="M55" s="10"/>
      <c r="N55" s="10"/>
    </row>
    <row r="56" customFormat="false" ht="15" hidden="false" customHeight="false" outlineLevel="0" collapsed="false">
      <c r="A56" s="10"/>
      <c r="B56" s="10"/>
      <c r="C56" s="10"/>
      <c r="D56" s="10"/>
      <c r="E56" s="10"/>
      <c r="F56" s="10"/>
      <c r="G56" s="10"/>
      <c r="H56" s="10"/>
      <c r="I56" s="11"/>
      <c r="J56" s="10"/>
      <c r="K56" s="10"/>
      <c r="L56" s="10"/>
      <c r="M56" s="10"/>
      <c r="N56" s="10"/>
    </row>
    <row r="57" customFormat="false" ht="15" hidden="false" customHeight="false" outlineLevel="0" collapsed="false">
      <c r="A57" s="10"/>
      <c r="B57" s="10"/>
      <c r="C57" s="10"/>
      <c r="D57" s="10"/>
      <c r="E57" s="10"/>
      <c r="F57" s="10"/>
      <c r="G57" s="10"/>
      <c r="H57" s="10"/>
      <c r="I57" s="11"/>
      <c r="J57" s="10"/>
      <c r="K57" s="10"/>
      <c r="L57" s="10"/>
      <c r="M57" s="10"/>
      <c r="N57" s="10"/>
    </row>
    <row r="58" customFormat="false" ht="15" hidden="false" customHeight="false" outlineLevel="0" collapsed="false">
      <c r="A58" s="10"/>
      <c r="B58" s="10"/>
      <c r="C58" s="10"/>
      <c r="D58" s="10"/>
      <c r="E58" s="10"/>
      <c r="F58" s="10"/>
      <c r="G58" s="10"/>
      <c r="H58" s="10"/>
      <c r="I58" s="11"/>
      <c r="J58" s="10"/>
      <c r="K58" s="10"/>
      <c r="L58" s="10"/>
      <c r="M58" s="10"/>
      <c r="N58" s="10"/>
    </row>
    <row r="59" customFormat="false" ht="15" hidden="false" customHeight="false" outlineLevel="0" collapsed="false">
      <c r="A59" s="10"/>
      <c r="B59" s="10"/>
      <c r="C59" s="10"/>
      <c r="D59" s="10"/>
      <c r="E59" s="10"/>
      <c r="F59" s="10"/>
      <c r="G59" s="10"/>
      <c r="H59" s="10"/>
      <c r="I59" s="11"/>
      <c r="J59" s="10"/>
      <c r="K59" s="10"/>
      <c r="L59" s="10"/>
      <c r="M59" s="10"/>
      <c r="N59" s="10"/>
    </row>
    <row r="60" customFormat="false" ht="15" hidden="false" customHeight="false" outlineLevel="0" collapsed="false">
      <c r="A60" s="10"/>
      <c r="B60" s="10"/>
      <c r="C60" s="10"/>
      <c r="D60" s="10"/>
      <c r="E60" s="10"/>
      <c r="F60" s="10"/>
      <c r="G60" s="10"/>
      <c r="H60" s="10"/>
      <c r="I60" s="11"/>
      <c r="J60" s="10"/>
      <c r="K60" s="10"/>
      <c r="L60" s="10"/>
      <c r="M60" s="10"/>
      <c r="N60" s="10"/>
    </row>
    <row r="61" customFormat="false" ht="15" hidden="false" customHeight="false" outlineLevel="0" collapsed="false">
      <c r="A61" s="10"/>
      <c r="B61" s="10"/>
      <c r="C61" s="10"/>
      <c r="D61" s="10"/>
      <c r="E61" s="10"/>
      <c r="F61" s="10"/>
      <c r="G61" s="10"/>
      <c r="H61" s="10"/>
      <c r="I61" s="11"/>
      <c r="J61" s="10"/>
      <c r="K61" s="10"/>
      <c r="L61" s="10"/>
      <c r="M61" s="10"/>
      <c r="N61" s="10"/>
    </row>
    <row r="62" customFormat="false" ht="15" hidden="false" customHeight="false" outlineLevel="0" collapsed="false">
      <c r="A62" s="10"/>
      <c r="B62" s="10"/>
      <c r="C62" s="10"/>
      <c r="D62" s="10"/>
      <c r="E62" s="10"/>
      <c r="F62" s="10"/>
      <c r="G62" s="10"/>
      <c r="H62" s="10"/>
      <c r="I62" s="11"/>
      <c r="J62" s="10"/>
      <c r="K62" s="10"/>
      <c r="L62" s="10"/>
      <c r="M62" s="10"/>
      <c r="N62" s="10"/>
    </row>
    <row r="63" customFormat="false" ht="15" hidden="false" customHeight="false" outlineLevel="0" collapsed="false">
      <c r="A63" s="10"/>
      <c r="B63" s="10"/>
      <c r="C63" s="10"/>
      <c r="D63" s="10"/>
      <c r="E63" s="10"/>
      <c r="F63" s="10"/>
      <c r="G63" s="10"/>
      <c r="H63" s="10"/>
      <c r="I63" s="11"/>
      <c r="J63" s="10"/>
      <c r="K63" s="10"/>
      <c r="L63" s="10"/>
      <c r="M63" s="10"/>
      <c r="N63" s="10"/>
    </row>
    <row r="64" customFormat="false" ht="15" hidden="false" customHeight="false" outlineLevel="0" collapsed="false">
      <c r="A64" s="10"/>
      <c r="B64" s="10"/>
      <c r="C64" s="10"/>
      <c r="D64" s="10"/>
      <c r="E64" s="10"/>
      <c r="F64" s="10"/>
      <c r="G64" s="10"/>
      <c r="H64" s="10"/>
      <c r="I64" s="11"/>
      <c r="J64" s="10"/>
      <c r="K64" s="10"/>
      <c r="L64" s="10"/>
      <c r="M64" s="10"/>
      <c r="N64" s="10"/>
    </row>
    <row r="65" customFormat="false" ht="15" hidden="false" customHeight="false" outlineLevel="0" collapsed="false">
      <c r="A65" s="10"/>
      <c r="B65" s="10"/>
      <c r="C65" s="10"/>
      <c r="D65" s="10"/>
      <c r="E65" s="10"/>
      <c r="F65" s="10"/>
      <c r="G65" s="10"/>
      <c r="H65" s="10"/>
      <c r="I65" s="11"/>
      <c r="J65" s="10"/>
      <c r="K65" s="10"/>
      <c r="L65" s="10"/>
      <c r="M65" s="10"/>
      <c r="N65" s="10"/>
    </row>
    <row r="66" customFormat="false" ht="15" hidden="false" customHeight="false" outlineLevel="0" collapsed="false">
      <c r="A66" s="10"/>
      <c r="B66" s="10"/>
      <c r="C66" s="10"/>
      <c r="D66" s="10"/>
      <c r="E66" s="10"/>
      <c r="F66" s="10"/>
      <c r="G66" s="10"/>
      <c r="H66" s="10"/>
      <c r="I66" s="11"/>
      <c r="J66" s="10"/>
      <c r="K66" s="10"/>
      <c r="L66" s="10"/>
      <c r="M66" s="10"/>
      <c r="N66" s="10"/>
    </row>
    <row r="67" customFormat="false" ht="15" hidden="false" customHeight="false" outlineLevel="0" collapsed="false">
      <c r="A67" s="10"/>
      <c r="B67" s="10"/>
      <c r="C67" s="10"/>
      <c r="D67" s="10"/>
      <c r="E67" s="10"/>
      <c r="F67" s="10"/>
      <c r="G67" s="10"/>
      <c r="H67" s="10"/>
      <c r="I67" s="11"/>
      <c r="J67" s="10"/>
      <c r="K67" s="10"/>
      <c r="L67" s="10"/>
      <c r="M67" s="10"/>
      <c r="N67" s="10"/>
    </row>
    <row r="68" customFormat="false" ht="15" hidden="false" customHeight="false" outlineLevel="0" collapsed="false">
      <c r="A68" s="10"/>
      <c r="B68" s="10"/>
      <c r="C68" s="10"/>
      <c r="D68" s="10"/>
      <c r="E68" s="10"/>
      <c r="F68" s="10"/>
      <c r="G68" s="10"/>
      <c r="H68" s="10"/>
      <c r="I68" s="11"/>
      <c r="J68" s="10"/>
      <c r="K68" s="10"/>
      <c r="L68" s="10"/>
      <c r="M68" s="10"/>
      <c r="N68" s="10"/>
    </row>
    <row r="69" customFormat="false" ht="15" hidden="false" customHeight="false" outlineLevel="0" collapsed="false">
      <c r="A69" s="10"/>
      <c r="B69" s="10"/>
      <c r="C69" s="10"/>
      <c r="D69" s="10"/>
      <c r="E69" s="10"/>
      <c r="F69" s="10"/>
      <c r="G69" s="10"/>
      <c r="H69" s="10"/>
      <c r="I69" s="11"/>
      <c r="J69" s="10"/>
      <c r="K69" s="10"/>
      <c r="L69" s="10"/>
      <c r="M69" s="10"/>
      <c r="N69" s="10"/>
    </row>
    <row r="70" customFormat="false" ht="15" hidden="false" customHeight="false" outlineLevel="0" collapsed="false">
      <c r="A70" s="10"/>
      <c r="B70" s="10"/>
      <c r="C70" s="10"/>
      <c r="D70" s="10"/>
      <c r="E70" s="10"/>
      <c r="F70" s="10"/>
      <c r="G70" s="10"/>
      <c r="H70" s="10"/>
      <c r="I70" s="11"/>
      <c r="J70" s="10"/>
      <c r="K70" s="10"/>
      <c r="L70" s="10"/>
      <c r="M70" s="10"/>
      <c r="N70" s="10"/>
    </row>
    <row r="71" customFormat="false" ht="15" hidden="false" customHeight="false" outlineLevel="0" collapsed="false">
      <c r="A71" s="10"/>
      <c r="B71" s="10"/>
      <c r="C71" s="10"/>
      <c r="D71" s="10"/>
      <c r="E71" s="10"/>
      <c r="F71" s="10"/>
      <c r="G71" s="10"/>
      <c r="H71" s="10"/>
      <c r="I71" s="11"/>
      <c r="J71" s="10"/>
      <c r="K71" s="10"/>
      <c r="L71" s="10"/>
      <c r="M71" s="10"/>
      <c r="N71" s="10"/>
    </row>
    <row r="72" customFormat="false" ht="15" hidden="false" customHeight="false" outlineLevel="0" collapsed="false">
      <c r="A72" s="10"/>
      <c r="B72" s="10"/>
      <c r="C72" s="10"/>
      <c r="D72" s="10"/>
      <c r="E72" s="10"/>
      <c r="F72" s="10"/>
      <c r="G72" s="10"/>
      <c r="H72" s="10"/>
      <c r="I72" s="11"/>
      <c r="J72" s="10"/>
      <c r="K72" s="10"/>
      <c r="L72" s="10"/>
      <c r="M72" s="10"/>
      <c r="N72" s="10"/>
    </row>
    <row r="73" customFormat="false" ht="15" hidden="false" customHeight="false" outlineLevel="0" collapsed="false">
      <c r="A73" s="10"/>
      <c r="B73" s="10"/>
      <c r="C73" s="10"/>
      <c r="D73" s="10"/>
      <c r="E73" s="10"/>
      <c r="F73" s="10"/>
      <c r="G73" s="10"/>
      <c r="H73" s="10"/>
      <c r="I73" s="11"/>
      <c r="J73" s="10"/>
      <c r="K73" s="10"/>
      <c r="L73" s="10"/>
      <c r="M73" s="10"/>
      <c r="N73" s="10"/>
    </row>
    <row r="74" customFormat="false" ht="15" hidden="false" customHeight="false" outlineLevel="0" collapsed="false">
      <c r="A74" s="10"/>
      <c r="B74" s="10"/>
      <c r="C74" s="10"/>
      <c r="D74" s="10"/>
      <c r="E74" s="10"/>
      <c r="F74" s="10"/>
      <c r="G74" s="10"/>
      <c r="H74" s="10"/>
      <c r="I74" s="11"/>
      <c r="J74" s="10"/>
      <c r="K74" s="10"/>
      <c r="L74" s="10"/>
      <c r="M74" s="10"/>
      <c r="N74" s="10"/>
    </row>
    <row r="75" customFormat="false" ht="15" hidden="false" customHeight="false" outlineLevel="0" collapsed="false">
      <c r="A75" s="10"/>
      <c r="B75" s="10"/>
      <c r="C75" s="10"/>
      <c r="D75" s="10"/>
      <c r="E75" s="10"/>
      <c r="F75" s="10"/>
      <c r="G75" s="10"/>
      <c r="H75" s="10"/>
      <c r="I75" s="11"/>
      <c r="J75" s="10"/>
      <c r="K75" s="10"/>
      <c r="L75" s="10"/>
      <c r="M75" s="10"/>
      <c r="N75" s="10"/>
    </row>
    <row r="76" customFormat="false" ht="15" hidden="false" customHeight="false" outlineLevel="0" collapsed="false">
      <c r="A76" s="10"/>
      <c r="B76" s="10"/>
      <c r="C76" s="10"/>
      <c r="D76" s="10"/>
      <c r="E76" s="10"/>
      <c r="F76" s="10"/>
      <c r="G76" s="10"/>
      <c r="H76" s="10"/>
      <c r="I76" s="11"/>
      <c r="J76" s="10"/>
      <c r="K76" s="10"/>
      <c r="L76" s="10"/>
      <c r="M76" s="10"/>
      <c r="N76" s="10"/>
    </row>
    <row r="77" customFormat="false" ht="15" hidden="false" customHeight="false" outlineLevel="0" collapsed="false">
      <c r="A77" s="10"/>
      <c r="B77" s="10"/>
      <c r="C77" s="10"/>
      <c r="D77" s="10"/>
      <c r="E77" s="10"/>
      <c r="F77" s="10"/>
      <c r="G77" s="10"/>
      <c r="H77" s="10"/>
      <c r="I77" s="11"/>
      <c r="J77" s="10"/>
      <c r="K77" s="10"/>
      <c r="L77" s="10"/>
      <c r="M77" s="10"/>
      <c r="N77" s="10"/>
    </row>
    <row r="78" customFormat="false" ht="15" hidden="false" customHeight="false" outlineLevel="0" collapsed="false">
      <c r="A78" s="10"/>
      <c r="B78" s="10"/>
      <c r="C78" s="10"/>
      <c r="D78" s="10"/>
      <c r="E78" s="10"/>
      <c r="F78" s="10"/>
      <c r="G78" s="10"/>
      <c r="H78" s="10"/>
      <c r="I78" s="11"/>
      <c r="J78" s="10"/>
      <c r="K78" s="10"/>
      <c r="L78" s="10"/>
      <c r="M78" s="10"/>
      <c r="N78" s="10"/>
    </row>
    <row r="79" customFormat="false" ht="15" hidden="false" customHeight="false" outlineLevel="0" collapsed="false">
      <c r="A79" s="10"/>
      <c r="B79" s="10"/>
      <c r="C79" s="10"/>
      <c r="D79" s="10"/>
      <c r="E79" s="10"/>
      <c r="F79" s="10"/>
      <c r="G79" s="10"/>
      <c r="H79" s="10"/>
      <c r="I79" s="11"/>
      <c r="J79" s="10"/>
      <c r="K79" s="10"/>
      <c r="L79" s="10"/>
      <c r="M79" s="10"/>
      <c r="N79" s="10"/>
    </row>
    <row r="80" customFormat="false" ht="15" hidden="false" customHeight="false" outlineLevel="0" collapsed="false">
      <c r="A80" s="10"/>
      <c r="B80" s="10"/>
      <c r="C80" s="10"/>
      <c r="D80" s="10"/>
      <c r="E80" s="10"/>
      <c r="F80" s="10"/>
      <c r="G80" s="10"/>
      <c r="H80" s="10"/>
      <c r="I80" s="11"/>
      <c r="J80" s="10"/>
      <c r="K80" s="10"/>
      <c r="L80" s="10"/>
      <c r="M80" s="10"/>
      <c r="N80" s="10"/>
    </row>
    <row r="81" customFormat="false" ht="15" hidden="false" customHeight="false" outlineLevel="0" collapsed="false">
      <c r="A81" s="10"/>
      <c r="B81" s="10"/>
      <c r="C81" s="10"/>
      <c r="D81" s="10"/>
      <c r="E81" s="10"/>
      <c r="F81" s="10"/>
      <c r="G81" s="10"/>
      <c r="H81" s="10"/>
      <c r="I81" s="11"/>
      <c r="J81" s="10"/>
      <c r="K81" s="10"/>
      <c r="L81" s="10"/>
      <c r="M81" s="10"/>
      <c r="N81" s="10"/>
    </row>
    <row r="82" customFormat="false" ht="15" hidden="false" customHeight="false" outlineLevel="0" collapsed="false">
      <c r="A82" s="10"/>
      <c r="B82" s="10"/>
      <c r="C82" s="10"/>
      <c r="D82" s="10"/>
      <c r="E82" s="10"/>
      <c r="F82" s="10"/>
      <c r="G82" s="10"/>
      <c r="H82" s="10"/>
      <c r="I82" s="11"/>
      <c r="J82" s="10"/>
      <c r="K82" s="10"/>
      <c r="L82" s="10"/>
      <c r="M82" s="10"/>
      <c r="N82" s="10"/>
    </row>
    <row r="83" customFormat="false" ht="15" hidden="false" customHeight="false" outlineLevel="0" collapsed="false">
      <c r="A83" s="10"/>
      <c r="B83" s="10"/>
      <c r="C83" s="10"/>
      <c r="D83" s="10"/>
      <c r="E83" s="10"/>
      <c r="F83" s="10"/>
      <c r="G83" s="10"/>
      <c r="H83" s="10"/>
      <c r="I83" s="11"/>
      <c r="J83" s="10"/>
      <c r="K83" s="10"/>
      <c r="L83" s="10"/>
      <c r="M83" s="10"/>
      <c r="N83" s="10"/>
    </row>
    <row r="84" customFormat="false" ht="15" hidden="false" customHeight="false" outlineLevel="0" collapsed="false">
      <c r="A84" s="10"/>
      <c r="B84" s="10"/>
      <c r="C84" s="10"/>
      <c r="D84" s="10"/>
      <c r="E84" s="10"/>
      <c r="F84" s="10"/>
      <c r="G84" s="10"/>
      <c r="H84" s="10"/>
      <c r="I84" s="11"/>
      <c r="J84" s="10"/>
      <c r="K84" s="10"/>
      <c r="L84" s="10"/>
      <c r="M84" s="10"/>
      <c r="N84" s="10"/>
    </row>
    <row r="85" customFormat="false" ht="15" hidden="false" customHeight="false" outlineLevel="0" collapsed="false">
      <c r="A85" s="10"/>
      <c r="B85" s="10"/>
      <c r="C85" s="10"/>
      <c r="D85" s="10"/>
      <c r="E85" s="10"/>
      <c r="F85" s="10"/>
      <c r="G85" s="10"/>
      <c r="H85" s="10"/>
      <c r="I85" s="11"/>
      <c r="J85" s="10"/>
      <c r="K85" s="10"/>
      <c r="L85" s="10"/>
      <c r="M85" s="10"/>
      <c r="N85" s="10"/>
    </row>
    <row r="86" customFormat="false" ht="15" hidden="false" customHeight="false" outlineLevel="0" collapsed="false">
      <c r="A86" s="10"/>
      <c r="B86" s="10"/>
      <c r="C86" s="10"/>
      <c r="D86" s="10"/>
      <c r="E86" s="10"/>
      <c r="F86" s="10"/>
      <c r="G86" s="10"/>
      <c r="H86" s="10"/>
      <c r="I86" s="11"/>
      <c r="J86" s="10"/>
      <c r="K86" s="10"/>
      <c r="L86" s="10"/>
      <c r="M86" s="10"/>
      <c r="N86" s="10"/>
    </row>
    <row r="87" customFormat="false" ht="15" hidden="false" customHeight="false" outlineLevel="0" collapsed="false">
      <c r="A87" s="10"/>
      <c r="B87" s="10"/>
      <c r="C87" s="10"/>
      <c r="D87" s="10"/>
      <c r="E87" s="10"/>
      <c r="F87" s="10"/>
      <c r="G87" s="10"/>
      <c r="H87" s="10"/>
      <c r="I87" s="11"/>
      <c r="J87" s="10"/>
      <c r="K87" s="10"/>
      <c r="L87" s="10"/>
      <c r="M87" s="10"/>
      <c r="N87" s="10"/>
    </row>
    <row r="88" customFormat="false" ht="15" hidden="false" customHeight="false" outlineLevel="0" collapsed="false">
      <c r="A88" s="10"/>
      <c r="B88" s="10"/>
      <c r="C88" s="10"/>
      <c r="D88" s="10"/>
      <c r="E88" s="10"/>
      <c r="F88" s="10"/>
      <c r="G88" s="10"/>
      <c r="H88" s="10"/>
      <c r="I88" s="11"/>
      <c r="J88" s="10"/>
      <c r="K88" s="10"/>
      <c r="L88" s="10"/>
      <c r="M88" s="10"/>
      <c r="N88" s="10"/>
    </row>
    <row r="89" customFormat="false" ht="15" hidden="false" customHeight="false" outlineLevel="0" collapsed="false">
      <c r="A89" s="10"/>
      <c r="B89" s="10"/>
      <c r="C89" s="10"/>
      <c r="D89" s="10"/>
      <c r="E89" s="10"/>
      <c r="F89" s="10"/>
      <c r="G89" s="10"/>
      <c r="H89" s="10"/>
      <c r="I89" s="11"/>
      <c r="J89" s="10"/>
      <c r="K89" s="10"/>
      <c r="L89" s="10"/>
      <c r="M89" s="10"/>
      <c r="N89" s="10"/>
    </row>
    <row r="90" customFormat="false" ht="15" hidden="false" customHeight="false" outlineLevel="0" collapsed="false">
      <c r="A90" s="10"/>
      <c r="B90" s="10"/>
      <c r="C90" s="10"/>
      <c r="D90" s="10"/>
      <c r="E90" s="10"/>
      <c r="F90" s="10"/>
      <c r="G90" s="10"/>
      <c r="H90" s="10"/>
      <c r="I90" s="11"/>
      <c r="J90" s="10"/>
      <c r="K90" s="10"/>
      <c r="L90" s="10"/>
      <c r="M90" s="10"/>
      <c r="N90" s="10"/>
    </row>
    <row r="91" customFormat="false" ht="15" hidden="false" customHeight="false" outlineLevel="0" collapsed="false">
      <c r="A91" s="10"/>
      <c r="B91" s="10"/>
      <c r="C91" s="10"/>
      <c r="D91" s="10"/>
      <c r="E91" s="10"/>
      <c r="F91" s="10"/>
      <c r="G91" s="10"/>
      <c r="H91" s="10"/>
      <c r="I91" s="11"/>
      <c r="J91" s="10"/>
      <c r="K91" s="10"/>
      <c r="L91" s="10"/>
      <c r="M91" s="10"/>
      <c r="N91" s="10"/>
    </row>
    <row r="92" customFormat="false" ht="15" hidden="false" customHeight="false" outlineLevel="0" collapsed="false">
      <c r="A92" s="10"/>
      <c r="B92" s="10"/>
      <c r="C92" s="10"/>
      <c r="D92" s="10"/>
      <c r="E92" s="10"/>
      <c r="F92" s="10"/>
      <c r="G92" s="10"/>
      <c r="H92" s="10"/>
      <c r="I92" s="11"/>
      <c r="J92" s="10"/>
      <c r="K92" s="10"/>
      <c r="L92" s="10"/>
      <c r="M92" s="10"/>
      <c r="N92" s="10"/>
    </row>
    <row r="93" customFormat="false" ht="15" hidden="false" customHeight="false" outlineLevel="0" collapsed="false">
      <c r="A93" s="10"/>
      <c r="B93" s="10"/>
      <c r="C93" s="10"/>
      <c r="D93" s="10"/>
      <c r="E93" s="10"/>
      <c r="F93" s="10"/>
      <c r="G93" s="10"/>
      <c r="H93" s="10"/>
      <c r="I93" s="11"/>
      <c r="J93" s="10"/>
      <c r="K93" s="10"/>
      <c r="L93" s="10"/>
      <c r="M93" s="10"/>
      <c r="N93" s="10"/>
    </row>
    <row r="94" customFormat="false" ht="15" hidden="false" customHeight="false" outlineLevel="0" collapsed="false">
      <c r="A94" s="10"/>
      <c r="B94" s="10"/>
      <c r="C94" s="10"/>
      <c r="D94" s="10"/>
      <c r="E94" s="10"/>
      <c r="F94" s="10"/>
      <c r="G94" s="10"/>
      <c r="H94" s="10"/>
      <c r="I94" s="11"/>
      <c r="J94" s="10"/>
      <c r="K94" s="10"/>
      <c r="L94" s="10"/>
      <c r="M94" s="10"/>
      <c r="N94" s="10"/>
    </row>
    <row r="95" customFormat="false" ht="15" hidden="false" customHeight="false" outlineLevel="0" collapsed="false">
      <c r="A95" s="10"/>
      <c r="B95" s="10"/>
      <c r="C95" s="10"/>
      <c r="D95" s="10"/>
      <c r="E95" s="10"/>
      <c r="F95" s="10"/>
      <c r="G95" s="10"/>
      <c r="H95" s="10"/>
      <c r="I95" s="11"/>
      <c r="J95" s="10"/>
      <c r="K95" s="10"/>
      <c r="L95" s="10"/>
      <c r="M95" s="10"/>
      <c r="N95" s="10"/>
    </row>
    <row r="96" customFormat="false" ht="15" hidden="false" customHeight="false" outlineLevel="0" collapsed="false">
      <c r="A96" s="10"/>
      <c r="B96" s="10"/>
      <c r="C96" s="10"/>
      <c r="D96" s="10"/>
      <c r="E96" s="10"/>
      <c r="F96" s="10"/>
      <c r="G96" s="10"/>
      <c r="H96" s="10"/>
      <c r="I96" s="11"/>
      <c r="J96" s="10"/>
      <c r="K96" s="10"/>
      <c r="L96" s="10"/>
      <c r="M96" s="10"/>
      <c r="N96" s="10"/>
    </row>
    <row r="97" customFormat="false" ht="15" hidden="false" customHeight="false" outlineLevel="0" collapsed="false">
      <c r="A97" s="10"/>
      <c r="B97" s="10"/>
      <c r="C97" s="10"/>
      <c r="D97" s="10"/>
      <c r="E97" s="10"/>
      <c r="F97" s="10"/>
      <c r="G97" s="10"/>
      <c r="H97" s="10"/>
      <c r="I97" s="11"/>
      <c r="J97" s="10"/>
      <c r="K97" s="10"/>
      <c r="L97" s="10"/>
      <c r="M97" s="10"/>
      <c r="N97" s="10"/>
    </row>
    <row r="98" customFormat="false" ht="15" hidden="false" customHeight="false" outlineLevel="0" collapsed="false">
      <c r="A98" s="10"/>
      <c r="B98" s="10"/>
      <c r="C98" s="10"/>
      <c r="D98" s="10"/>
      <c r="E98" s="10"/>
      <c r="F98" s="10"/>
      <c r="G98" s="10"/>
      <c r="H98" s="10"/>
      <c r="I98" s="11"/>
      <c r="J98" s="10"/>
      <c r="K98" s="10"/>
      <c r="L98" s="10"/>
      <c r="M98" s="10"/>
      <c r="N98" s="10"/>
    </row>
    <row r="99" customFormat="false" ht="15" hidden="false" customHeight="false" outlineLevel="0" collapsed="false">
      <c r="A99" s="10"/>
      <c r="B99" s="10"/>
      <c r="C99" s="10"/>
      <c r="D99" s="10"/>
      <c r="E99" s="10"/>
      <c r="F99" s="10"/>
      <c r="G99" s="10"/>
      <c r="H99" s="10"/>
      <c r="I99" s="11"/>
      <c r="J99" s="10"/>
      <c r="K99" s="10"/>
      <c r="L99" s="10"/>
      <c r="M99" s="10"/>
      <c r="N99" s="10"/>
    </row>
    <row r="100" customFormat="false" ht="15" hidden="false" customHeight="false" outlineLevel="0" collapsed="false">
      <c r="A100" s="10"/>
      <c r="B100" s="10"/>
      <c r="C100" s="10"/>
      <c r="D100" s="10"/>
      <c r="E100" s="10"/>
      <c r="F100" s="10"/>
      <c r="G100" s="10"/>
      <c r="H100" s="10"/>
      <c r="I100" s="11"/>
      <c r="J100" s="10"/>
      <c r="K100" s="10"/>
      <c r="L100" s="10"/>
      <c r="M100" s="10"/>
      <c r="N100" s="10"/>
    </row>
    <row r="101" customFormat="false" ht="15" hidden="false" customHeight="false" outlineLevel="0" collapsed="false">
      <c r="A101" s="10"/>
      <c r="B101" s="10"/>
      <c r="C101" s="10"/>
      <c r="D101" s="10"/>
      <c r="E101" s="10"/>
      <c r="F101" s="10"/>
      <c r="G101" s="10"/>
      <c r="H101" s="10"/>
      <c r="I101" s="11"/>
      <c r="J101" s="10"/>
      <c r="K101" s="10"/>
      <c r="L101" s="10"/>
      <c r="M101" s="10"/>
      <c r="N101" s="10"/>
    </row>
    <row r="102" customFormat="false" ht="15" hidden="false" customHeight="false" outlineLevel="0" collapsed="false">
      <c r="A102" s="10"/>
      <c r="B102" s="10"/>
      <c r="C102" s="10"/>
      <c r="D102" s="10"/>
      <c r="E102" s="10"/>
      <c r="F102" s="10"/>
      <c r="G102" s="10"/>
      <c r="H102" s="10"/>
      <c r="I102" s="11"/>
      <c r="J102" s="10"/>
      <c r="K102" s="10"/>
      <c r="L102" s="10"/>
      <c r="M102" s="10"/>
      <c r="N102" s="10"/>
    </row>
    <row r="103" customFormat="false" ht="15" hidden="false" customHeight="false" outlineLevel="0" collapsed="false">
      <c r="A103" s="10"/>
      <c r="B103" s="10"/>
      <c r="C103" s="10"/>
      <c r="D103" s="10"/>
      <c r="E103" s="10"/>
      <c r="F103" s="10"/>
      <c r="G103" s="10"/>
      <c r="H103" s="10"/>
      <c r="I103" s="11"/>
      <c r="J103" s="10"/>
      <c r="K103" s="10"/>
      <c r="L103" s="10"/>
      <c r="M103" s="10"/>
      <c r="N103" s="10"/>
    </row>
    <row r="104" customFormat="false" ht="15" hidden="false" customHeight="false" outlineLevel="0" collapsed="false">
      <c r="A104" s="10"/>
      <c r="B104" s="10"/>
      <c r="C104" s="10"/>
      <c r="D104" s="10"/>
      <c r="E104" s="10"/>
      <c r="F104" s="10"/>
      <c r="G104" s="10"/>
      <c r="H104" s="10"/>
      <c r="I104" s="11"/>
      <c r="J104" s="10"/>
      <c r="K104" s="10"/>
      <c r="L104" s="10"/>
      <c r="M104" s="10"/>
      <c r="N104" s="10"/>
    </row>
    <row r="105" customFormat="false" ht="15" hidden="false" customHeight="false" outlineLevel="0" collapsed="false">
      <c r="A105" s="10"/>
      <c r="B105" s="10"/>
      <c r="C105" s="10"/>
      <c r="D105" s="10"/>
      <c r="E105" s="10"/>
      <c r="F105" s="10"/>
      <c r="G105" s="10"/>
      <c r="H105" s="10"/>
      <c r="I105" s="11"/>
      <c r="J105" s="10"/>
      <c r="K105" s="10"/>
      <c r="L105" s="10"/>
      <c r="M105" s="10"/>
      <c r="N105" s="10"/>
    </row>
    <row r="106" customFormat="false" ht="15" hidden="false" customHeight="false" outlineLevel="0" collapsed="false">
      <c r="A106" s="10"/>
      <c r="B106" s="10"/>
      <c r="C106" s="10"/>
      <c r="D106" s="10"/>
      <c r="E106" s="10"/>
      <c r="F106" s="10"/>
      <c r="G106" s="10"/>
      <c r="H106" s="10"/>
      <c r="I106" s="11"/>
      <c r="J106" s="10"/>
      <c r="K106" s="10"/>
      <c r="L106" s="10"/>
      <c r="M106" s="10"/>
      <c r="N106" s="10"/>
    </row>
    <row r="107" customFormat="false" ht="15" hidden="false" customHeight="false" outlineLevel="0" collapsed="false">
      <c r="A107" s="10"/>
      <c r="B107" s="10"/>
      <c r="C107" s="10"/>
      <c r="D107" s="10"/>
      <c r="E107" s="10"/>
      <c r="F107" s="10"/>
      <c r="G107" s="10"/>
      <c r="H107" s="10"/>
      <c r="I107" s="11"/>
      <c r="J107" s="10"/>
      <c r="K107" s="10"/>
      <c r="L107" s="10"/>
      <c r="M107" s="10"/>
      <c r="N107" s="10"/>
    </row>
    <row r="108" customFormat="false" ht="15" hidden="false" customHeight="false" outlineLevel="0" collapsed="false">
      <c r="A108" s="10"/>
      <c r="B108" s="10"/>
      <c r="C108" s="10"/>
      <c r="D108" s="10"/>
      <c r="E108" s="10"/>
      <c r="F108" s="10"/>
      <c r="G108" s="10"/>
      <c r="H108" s="10"/>
      <c r="I108" s="11"/>
      <c r="J108" s="10"/>
      <c r="K108" s="10"/>
      <c r="L108" s="10"/>
      <c r="M108" s="10"/>
      <c r="N108" s="10"/>
    </row>
    <row r="109" customFormat="false" ht="15" hidden="false" customHeight="false" outlineLevel="0" collapsed="false">
      <c r="A109" s="10"/>
      <c r="B109" s="10"/>
      <c r="C109" s="10"/>
      <c r="D109" s="10"/>
      <c r="E109" s="10"/>
      <c r="F109" s="10"/>
      <c r="G109" s="10"/>
      <c r="H109" s="10"/>
      <c r="I109" s="11"/>
      <c r="J109" s="10"/>
      <c r="K109" s="10"/>
      <c r="L109" s="10"/>
      <c r="M109" s="10"/>
      <c r="N109" s="10"/>
    </row>
    <row r="110" customFormat="false" ht="15" hidden="false" customHeight="false" outlineLevel="0" collapsed="false">
      <c r="A110" s="10"/>
      <c r="B110" s="10"/>
      <c r="C110" s="10"/>
      <c r="D110" s="10"/>
      <c r="E110" s="10"/>
      <c r="F110" s="10"/>
      <c r="G110" s="10"/>
      <c r="H110" s="10"/>
      <c r="I110" s="11"/>
      <c r="J110" s="10"/>
      <c r="K110" s="10"/>
      <c r="L110" s="10"/>
      <c r="M110" s="10"/>
      <c r="N110" s="10"/>
    </row>
    <row r="111" customFormat="false" ht="15" hidden="false" customHeight="false" outlineLevel="0" collapsed="false">
      <c r="A111" s="10"/>
      <c r="B111" s="10"/>
      <c r="C111" s="10"/>
      <c r="D111" s="10"/>
      <c r="E111" s="10"/>
      <c r="F111" s="10"/>
      <c r="G111" s="10"/>
      <c r="H111" s="10"/>
      <c r="I111" s="11"/>
      <c r="J111" s="10"/>
      <c r="K111" s="10"/>
      <c r="L111" s="10"/>
      <c r="M111" s="10"/>
      <c r="N111" s="10"/>
    </row>
    <row r="112" customFormat="false" ht="15" hidden="false" customHeight="false" outlineLevel="0" collapsed="false">
      <c r="A112" s="10"/>
      <c r="B112" s="10"/>
      <c r="C112" s="10"/>
      <c r="D112" s="10"/>
      <c r="E112" s="10"/>
      <c r="F112" s="10"/>
      <c r="G112" s="10"/>
      <c r="H112" s="10"/>
      <c r="I112" s="11"/>
      <c r="J112" s="10"/>
      <c r="K112" s="10"/>
      <c r="L112" s="10"/>
      <c r="M112" s="10"/>
      <c r="N112" s="10"/>
    </row>
    <row r="113" customFormat="false" ht="15" hidden="false" customHeight="false" outlineLevel="0" collapsed="false">
      <c r="A113" s="10"/>
      <c r="B113" s="10"/>
      <c r="C113" s="10"/>
      <c r="D113" s="10"/>
      <c r="E113" s="10"/>
      <c r="F113" s="10"/>
      <c r="G113" s="10"/>
      <c r="H113" s="10"/>
      <c r="I113" s="11"/>
      <c r="J113" s="10"/>
      <c r="K113" s="10"/>
      <c r="L113" s="10"/>
      <c r="M113" s="10"/>
      <c r="N113" s="10"/>
    </row>
    <row r="114" customFormat="false" ht="15" hidden="false" customHeight="false" outlineLevel="0" collapsed="false">
      <c r="A114" s="10"/>
      <c r="B114" s="10"/>
      <c r="C114" s="10"/>
      <c r="D114" s="10"/>
      <c r="E114" s="10"/>
      <c r="F114" s="10"/>
      <c r="G114" s="10"/>
      <c r="H114" s="10"/>
      <c r="I114" s="11"/>
      <c r="J114" s="10"/>
      <c r="K114" s="10"/>
      <c r="L114" s="10"/>
      <c r="M114" s="10"/>
      <c r="N114" s="10"/>
    </row>
    <row r="115" customFormat="false" ht="15" hidden="false" customHeight="false" outlineLevel="0" collapsed="false">
      <c r="A115" s="10"/>
      <c r="B115" s="10"/>
      <c r="C115" s="10"/>
      <c r="D115" s="10"/>
      <c r="E115" s="10"/>
      <c r="F115" s="10"/>
      <c r="G115" s="10"/>
      <c r="H115" s="10"/>
      <c r="I115" s="11"/>
      <c r="J115" s="10"/>
      <c r="K115" s="10"/>
      <c r="L115" s="10"/>
      <c r="M115" s="10"/>
      <c r="N115" s="10"/>
    </row>
    <row r="116" customFormat="false" ht="15" hidden="false" customHeight="false" outlineLevel="0" collapsed="false">
      <c r="A116" s="10"/>
      <c r="B116" s="10"/>
      <c r="C116" s="10"/>
      <c r="D116" s="10"/>
      <c r="E116" s="10"/>
      <c r="F116" s="10"/>
      <c r="G116" s="10"/>
      <c r="H116" s="10"/>
      <c r="I116" s="11"/>
      <c r="J116" s="10"/>
      <c r="K116" s="10"/>
      <c r="L116" s="10"/>
      <c r="M116" s="10"/>
      <c r="N116" s="10"/>
    </row>
    <row r="117" customFormat="false" ht="15" hidden="false" customHeight="false" outlineLevel="0" collapsed="false">
      <c r="A117" s="10"/>
      <c r="B117" s="10"/>
      <c r="C117" s="10"/>
      <c r="D117" s="10"/>
      <c r="E117" s="10"/>
      <c r="F117" s="10"/>
      <c r="G117" s="10"/>
      <c r="H117" s="10"/>
      <c r="I117" s="11"/>
      <c r="J117" s="10"/>
      <c r="K117" s="10"/>
      <c r="L117" s="10"/>
      <c r="M117" s="10"/>
      <c r="N117" s="10"/>
    </row>
    <row r="118" customFormat="false" ht="15" hidden="false" customHeight="false" outlineLevel="0" collapsed="false">
      <c r="A118" s="10"/>
      <c r="B118" s="10"/>
      <c r="C118" s="10"/>
      <c r="D118" s="10"/>
      <c r="E118" s="10"/>
      <c r="F118" s="10"/>
      <c r="G118" s="10"/>
      <c r="H118" s="10"/>
      <c r="I118" s="11"/>
      <c r="J118" s="10"/>
      <c r="K118" s="10"/>
      <c r="L118" s="10"/>
      <c r="M118" s="10"/>
      <c r="N118" s="10"/>
    </row>
    <row r="119" customFormat="false" ht="15" hidden="false" customHeight="false" outlineLevel="0" collapsed="false">
      <c r="A119" s="10"/>
      <c r="B119" s="10"/>
      <c r="C119" s="10"/>
      <c r="D119" s="10"/>
      <c r="E119" s="10"/>
      <c r="F119" s="10"/>
      <c r="G119" s="10"/>
      <c r="H119" s="10"/>
      <c r="I119" s="11"/>
      <c r="J119" s="10"/>
      <c r="K119" s="10"/>
      <c r="L119" s="10"/>
      <c r="M119" s="10"/>
      <c r="N119" s="10"/>
    </row>
    <row r="120" customFormat="false" ht="15" hidden="false" customHeight="false" outlineLevel="0" collapsed="false">
      <c r="A120" s="10"/>
      <c r="B120" s="10"/>
      <c r="C120" s="10"/>
      <c r="D120" s="10"/>
      <c r="E120" s="10"/>
      <c r="F120" s="10"/>
      <c r="G120" s="10"/>
      <c r="H120" s="10"/>
      <c r="I120" s="11"/>
      <c r="J120" s="10"/>
      <c r="K120" s="10"/>
      <c r="L120" s="10"/>
      <c r="M120" s="10"/>
      <c r="N120" s="10"/>
    </row>
    <row r="121" customFormat="false" ht="15" hidden="false" customHeight="false" outlineLevel="0" collapsed="false">
      <c r="A121" s="10"/>
      <c r="B121" s="10"/>
      <c r="C121" s="10"/>
      <c r="D121" s="10"/>
      <c r="E121" s="10"/>
      <c r="F121" s="10"/>
      <c r="G121" s="10"/>
      <c r="H121" s="10"/>
      <c r="I121" s="11"/>
      <c r="J121" s="10"/>
      <c r="K121" s="10"/>
      <c r="L121" s="10"/>
      <c r="M121" s="10"/>
      <c r="N121" s="10"/>
    </row>
    <row r="122" customFormat="false" ht="15" hidden="false" customHeight="false" outlineLevel="0" collapsed="false">
      <c r="A122" s="10"/>
      <c r="B122" s="10"/>
      <c r="C122" s="10"/>
      <c r="D122" s="10"/>
      <c r="E122" s="10"/>
      <c r="F122" s="10"/>
      <c r="G122" s="10"/>
      <c r="H122" s="10"/>
      <c r="I122" s="11"/>
      <c r="J122" s="10"/>
      <c r="K122" s="10"/>
      <c r="L122" s="10"/>
      <c r="M122" s="10"/>
      <c r="N122" s="10"/>
    </row>
    <row r="123" customFormat="false" ht="15" hidden="false" customHeight="false" outlineLevel="0" collapsed="false">
      <c r="A123" s="10"/>
      <c r="B123" s="10"/>
      <c r="C123" s="10"/>
      <c r="D123" s="10"/>
      <c r="E123" s="10"/>
      <c r="F123" s="10"/>
      <c r="G123" s="10"/>
      <c r="H123" s="10"/>
      <c r="I123" s="11"/>
      <c r="J123" s="10"/>
      <c r="K123" s="10"/>
      <c r="L123" s="10"/>
      <c r="M123" s="10"/>
      <c r="N123" s="10"/>
    </row>
    <row r="124" customFormat="false" ht="15" hidden="false" customHeight="false" outlineLevel="0" collapsed="false">
      <c r="A124" s="10"/>
      <c r="B124" s="10"/>
      <c r="C124" s="10"/>
      <c r="D124" s="10"/>
      <c r="E124" s="10"/>
      <c r="F124" s="10"/>
      <c r="G124" s="10"/>
      <c r="H124" s="10"/>
      <c r="I124" s="11"/>
      <c r="J124" s="10"/>
      <c r="K124" s="10"/>
      <c r="L124" s="10"/>
      <c r="M124" s="10"/>
      <c r="N124" s="10"/>
    </row>
    <row r="125" customFormat="false" ht="15" hidden="false" customHeight="false" outlineLevel="0" collapsed="false">
      <c r="A125" s="10"/>
      <c r="B125" s="10"/>
      <c r="C125" s="10"/>
      <c r="D125" s="10"/>
      <c r="E125" s="10"/>
      <c r="F125" s="10"/>
      <c r="G125" s="10"/>
      <c r="H125" s="10"/>
      <c r="I125" s="11"/>
      <c r="J125" s="10"/>
      <c r="K125" s="10"/>
      <c r="L125" s="10"/>
      <c r="M125" s="10"/>
      <c r="N125" s="10"/>
    </row>
    <row r="126" customFormat="false" ht="15" hidden="false" customHeight="false" outlineLevel="0" collapsed="false">
      <c r="A126" s="10"/>
      <c r="B126" s="10"/>
      <c r="C126" s="10"/>
      <c r="D126" s="10"/>
      <c r="E126" s="10"/>
      <c r="F126" s="10"/>
      <c r="G126" s="10"/>
      <c r="H126" s="10"/>
      <c r="I126" s="11"/>
      <c r="J126" s="10"/>
      <c r="K126" s="10"/>
      <c r="L126" s="10"/>
      <c r="M126" s="10"/>
      <c r="N126" s="10"/>
    </row>
    <row r="127" customFormat="false" ht="15" hidden="false" customHeight="false" outlineLevel="0" collapsed="false">
      <c r="A127" s="10"/>
      <c r="B127" s="10"/>
      <c r="C127" s="10"/>
      <c r="D127" s="10"/>
      <c r="E127" s="10"/>
      <c r="F127" s="10"/>
      <c r="G127" s="10"/>
      <c r="H127" s="10"/>
      <c r="I127" s="11"/>
      <c r="J127" s="10"/>
      <c r="K127" s="10"/>
      <c r="L127" s="10"/>
      <c r="M127" s="10"/>
      <c r="N127" s="10"/>
    </row>
    <row r="128" customFormat="false" ht="15" hidden="false" customHeight="false" outlineLevel="0" collapsed="false">
      <c r="A128" s="10"/>
      <c r="B128" s="10"/>
      <c r="C128" s="10"/>
      <c r="D128" s="10"/>
      <c r="E128" s="10"/>
      <c r="F128" s="10"/>
      <c r="G128" s="10"/>
      <c r="H128" s="10"/>
      <c r="I128" s="11"/>
      <c r="J128" s="10"/>
      <c r="K128" s="10"/>
      <c r="L128" s="10"/>
      <c r="M128" s="10"/>
      <c r="N128" s="10"/>
    </row>
    <row r="129" customFormat="false" ht="15" hidden="false" customHeight="false" outlineLevel="0" collapsed="false">
      <c r="A129" s="10"/>
      <c r="B129" s="10"/>
      <c r="C129" s="10"/>
      <c r="D129" s="10"/>
      <c r="E129" s="10"/>
      <c r="F129" s="10"/>
      <c r="G129" s="10"/>
      <c r="H129" s="10"/>
      <c r="I129" s="11"/>
      <c r="J129" s="10"/>
      <c r="K129" s="10"/>
      <c r="L129" s="10"/>
      <c r="M129" s="10"/>
      <c r="N129" s="10"/>
    </row>
    <row r="130" customFormat="false" ht="15" hidden="false" customHeight="false" outlineLevel="0" collapsed="false">
      <c r="A130" s="10"/>
      <c r="B130" s="10"/>
      <c r="C130" s="10"/>
      <c r="D130" s="10"/>
      <c r="E130" s="10"/>
      <c r="F130" s="10"/>
      <c r="G130" s="10"/>
      <c r="H130" s="10"/>
      <c r="I130" s="11"/>
      <c r="J130" s="10"/>
      <c r="K130" s="10"/>
      <c r="L130" s="10"/>
      <c r="M130" s="10"/>
      <c r="N130" s="10"/>
    </row>
    <row r="131" customFormat="false" ht="15" hidden="false" customHeight="false" outlineLevel="0" collapsed="false">
      <c r="A131" s="10"/>
      <c r="B131" s="10"/>
      <c r="C131" s="10"/>
      <c r="D131" s="10"/>
      <c r="E131" s="10"/>
      <c r="F131" s="10"/>
      <c r="G131" s="10"/>
      <c r="H131" s="10"/>
      <c r="I131" s="11"/>
      <c r="J131" s="10"/>
      <c r="K131" s="10"/>
      <c r="L131" s="10"/>
      <c r="M131" s="10"/>
      <c r="N131" s="10"/>
    </row>
    <row r="132" customFormat="false" ht="15" hidden="false" customHeight="false" outlineLevel="0" collapsed="false">
      <c r="A132" s="10"/>
      <c r="B132" s="10"/>
      <c r="C132" s="10"/>
      <c r="D132" s="10"/>
      <c r="E132" s="10"/>
      <c r="F132" s="10"/>
      <c r="G132" s="10"/>
      <c r="H132" s="10"/>
      <c r="I132" s="11"/>
      <c r="J132" s="10"/>
      <c r="K132" s="10"/>
      <c r="L132" s="10"/>
      <c r="M132" s="10"/>
      <c r="N132" s="10"/>
    </row>
    <row r="133" customFormat="false" ht="15" hidden="false" customHeight="false" outlineLevel="0" collapsed="false">
      <c r="A133" s="10"/>
      <c r="B133" s="10"/>
      <c r="C133" s="10"/>
      <c r="D133" s="10"/>
      <c r="E133" s="10"/>
      <c r="F133" s="10"/>
      <c r="G133" s="10"/>
      <c r="H133" s="10"/>
      <c r="I133" s="11"/>
      <c r="J133" s="10"/>
      <c r="K133" s="10"/>
      <c r="L133" s="10"/>
      <c r="M133" s="10"/>
      <c r="N133" s="10"/>
    </row>
    <row r="134" customFormat="false" ht="15" hidden="false" customHeight="false" outlineLevel="0" collapsed="false">
      <c r="A134" s="10"/>
      <c r="B134" s="10"/>
      <c r="C134" s="10"/>
      <c r="D134" s="10"/>
      <c r="E134" s="10"/>
      <c r="F134" s="10"/>
      <c r="G134" s="10"/>
      <c r="H134" s="10"/>
      <c r="I134" s="11"/>
      <c r="J134" s="10"/>
      <c r="K134" s="10"/>
      <c r="L134" s="10"/>
      <c r="M134" s="10"/>
      <c r="N134" s="10"/>
    </row>
    <row r="135" customFormat="false" ht="15" hidden="false" customHeight="false" outlineLevel="0" collapsed="false">
      <c r="A135" s="10"/>
      <c r="B135" s="10"/>
      <c r="C135" s="10"/>
      <c r="D135" s="10"/>
      <c r="E135" s="10"/>
      <c r="F135" s="10"/>
      <c r="G135" s="10"/>
      <c r="H135" s="10"/>
      <c r="I135" s="11"/>
      <c r="J135" s="10"/>
      <c r="K135" s="10"/>
      <c r="L135" s="10"/>
      <c r="M135" s="10"/>
      <c r="N135" s="10"/>
    </row>
    <row r="136" customFormat="false" ht="15" hidden="false" customHeight="false" outlineLevel="0" collapsed="false">
      <c r="A136" s="10"/>
      <c r="B136" s="10"/>
      <c r="C136" s="10"/>
      <c r="D136" s="10"/>
      <c r="E136" s="10"/>
      <c r="F136" s="10"/>
      <c r="G136" s="10"/>
      <c r="H136" s="10"/>
      <c r="I136" s="11"/>
      <c r="J136" s="10"/>
      <c r="K136" s="10"/>
      <c r="L136" s="10"/>
      <c r="M136" s="10"/>
      <c r="N136" s="10"/>
    </row>
    <row r="137" customFormat="false" ht="15" hidden="false" customHeight="false" outlineLevel="0" collapsed="false">
      <c r="A137" s="10"/>
      <c r="B137" s="10"/>
      <c r="C137" s="10"/>
      <c r="D137" s="10"/>
      <c r="E137" s="10"/>
      <c r="F137" s="10"/>
      <c r="G137" s="10"/>
      <c r="H137" s="10"/>
      <c r="I137" s="11"/>
      <c r="J137" s="10"/>
      <c r="K137" s="10"/>
      <c r="L137" s="10"/>
      <c r="M137" s="10"/>
      <c r="N137" s="10"/>
    </row>
    <row r="138" customFormat="false" ht="15" hidden="false" customHeight="false" outlineLevel="0" collapsed="false">
      <c r="A138" s="10"/>
      <c r="B138" s="10"/>
      <c r="C138" s="10"/>
      <c r="D138" s="10"/>
      <c r="E138" s="10"/>
      <c r="F138" s="10"/>
      <c r="G138" s="10"/>
      <c r="H138" s="10"/>
      <c r="I138" s="11"/>
      <c r="J138" s="10"/>
      <c r="K138" s="10"/>
      <c r="L138" s="10"/>
      <c r="M138" s="10"/>
      <c r="N138" s="10"/>
    </row>
    <row r="139" customFormat="false" ht="15" hidden="false" customHeight="false" outlineLevel="0" collapsed="false">
      <c r="A139" s="10"/>
      <c r="B139" s="10"/>
      <c r="C139" s="10"/>
      <c r="D139" s="10"/>
      <c r="E139" s="10"/>
      <c r="F139" s="10"/>
      <c r="G139" s="10"/>
      <c r="H139" s="10"/>
      <c r="I139" s="11"/>
      <c r="J139" s="10"/>
      <c r="K139" s="10"/>
      <c r="L139" s="10"/>
      <c r="M139" s="10"/>
      <c r="N139" s="10"/>
    </row>
    <row r="140" customFormat="false" ht="15" hidden="false" customHeight="false" outlineLevel="0" collapsed="false">
      <c r="A140" s="10"/>
      <c r="B140" s="10"/>
      <c r="C140" s="10"/>
      <c r="D140" s="10"/>
      <c r="E140" s="10"/>
      <c r="F140" s="10"/>
      <c r="G140" s="10"/>
      <c r="H140" s="10"/>
      <c r="I140" s="11"/>
      <c r="J140" s="10"/>
      <c r="K140" s="10"/>
      <c r="L140" s="10"/>
      <c r="M140" s="10"/>
      <c r="N140" s="10"/>
    </row>
    <row r="141" customFormat="false" ht="15" hidden="false" customHeight="false" outlineLevel="0" collapsed="false">
      <c r="A141" s="10"/>
      <c r="B141" s="10"/>
      <c r="C141" s="10"/>
      <c r="D141" s="10"/>
      <c r="E141" s="10"/>
      <c r="F141" s="10"/>
      <c r="G141" s="10"/>
      <c r="H141" s="10"/>
      <c r="I141" s="11"/>
      <c r="J141" s="10"/>
      <c r="K141" s="10"/>
      <c r="L141" s="10"/>
      <c r="M141" s="10"/>
      <c r="N141" s="10"/>
    </row>
    <row r="142" customFormat="false" ht="15" hidden="false" customHeight="false" outlineLevel="0" collapsed="false">
      <c r="A142" s="10"/>
      <c r="B142" s="10"/>
      <c r="C142" s="10"/>
      <c r="D142" s="10"/>
      <c r="E142" s="10"/>
      <c r="F142" s="10"/>
      <c r="G142" s="10"/>
      <c r="H142" s="10"/>
      <c r="I142" s="11"/>
      <c r="J142" s="10"/>
      <c r="K142" s="10"/>
      <c r="L142" s="10"/>
      <c r="M142" s="10"/>
      <c r="N142" s="10"/>
    </row>
    <row r="143" customFormat="false" ht="15" hidden="false" customHeight="false" outlineLevel="0" collapsed="false">
      <c r="A143" s="10"/>
      <c r="B143" s="10"/>
      <c r="C143" s="10"/>
      <c r="D143" s="10"/>
      <c r="E143" s="10"/>
      <c r="F143" s="10"/>
      <c r="G143" s="10"/>
      <c r="H143" s="10"/>
      <c r="I143" s="11"/>
      <c r="J143" s="10"/>
      <c r="K143" s="10"/>
      <c r="L143" s="10"/>
      <c r="M143" s="10"/>
      <c r="N143" s="10"/>
    </row>
    <row r="144" customFormat="false" ht="15" hidden="false" customHeight="false" outlineLevel="0" collapsed="false">
      <c r="A144" s="10"/>
      <c r="B144" s="10"/>
      <c r="C144" s="10"/>
      <c r="D144" s="10"/>
      <c r="E144" s="10"/>
      <c r="F144" s="10"/>
      <c r="G144" s="10"/>
      <c r="H144" s="10"/>
      <c r="I144" s="11"/>
      <c r="J144" s="10"/>
      <c r="K144" s="10"/>
      <c r="L144" s="10"/>
      <c r="M144" s="10"/>
      <c r="N144" s="10"/>
    </row>
    <row r="145" customFormat="false" ht="15" hidden="false" customHeight="false" outlineLevel="0" collapsed="false">
      <c r="A145" s="10"/>
      <c r="B145" s="10"/>
      <c r="C145" s="10"/>
      <c r="D145" s="10"/>
      <c r="E145" s="10"/>
      <c r="F145" s="10"/>
      <c r="G145" s="10"/>
      <c r="H145" s="10"/>
      <c r="I145" s="11"/>
      <c r="J145" s="10"/>
      <c r="K145" s="10"/>
      <c r="L145" s="10"/>
      <c r="M145" s="10"/>
      <c r="N145" s="10"/>
    </row>
    <row r="146" customFormat="false" ht="15" hidden="false" customHeight="false" outlineLevel="0" collapsed="false">
      <c r="A146" s="10"/>
      <c r="B146" s="10"/>
      <c r="C146" s="10"/>
      <c r="D146" s="10"/>
      <c r="E146" s="10"/>
      <c r="F146" s="10"/>
      <c r="G146" s="10"/>
      <c r="H146" s="10"/>
      <c r="I146" s="11"/>
      <c r="J146" s="10"/>
      <c r="K146" s="10"/>
      <c r="L146" s="10"/>
      <c r="M146" s="10"/>
      <c r="N146" s="10"/>
    </row>
    <row r="147" customFormat="false" ht="15" hidden="false" customHeight="false" outlineLevel="0" collapsed="false">
      <c r="A147" s="10"/>
      <c r="B147" s="10"/>
      <c r="C147" s="10"/>
      <c r="D147" s="10"/>
      <c r="E147" s="10"/>
      <c r="F147" s="10"/>
      <c r="G147" s="10"/>
      <c r="H147" s="10"/>
      <c r="I147" s="11"/>
      <c r="J147" s="10"/>
      <c r="K147" s="10"/>
      <c r="L147" s="10"/>
      <c r="M147" s="10"/>
      <c r="N147" s="10"/>
    </row>
    <row r="148" customFormat="false" ht="15" hidden="false" customHeight="false" outlineLevel="0" collapsed="false">
      <c r="A148" s="10"/>
      <c r="B148" s="10"/>
      <c r="C148" s="10"/>
      <c r="D148" s="10"/>
      <c r="E148" s="10"/>
      <c r="F148" s="10"/>
      <c r="G148" s="10"/>
      <c r="H148" s="10"/>
      <c r="I148" s="11"/>
      <c r="J148" s="10"/>
      <c r="K148" s="10"/>
      <c r="L148" s="10"/>
      <c r="M148" s="10"/>
      <c r="N148" s="10"/>
    </row>
    <row r="149" customFormat="false" ht="15" hidden="false" customHeight="false" outlineLevel="0" collapsed="false">
      <c r="A149" s="10"/>
      <c r="B149" s="10"/>
      <c r="C149" s="10"/>
      <c r="D149" s="10"/>
      <c r="E149" s="10"/>
      <c r="F149" s="10"/>
      <c r="G149" s="10"/>
      <c r="H149" s="10"/>
      <c r="I149" s="11"/>
      <c r="J149" s="10"/>
      <c r="K149" s="10"/>
      <c r="L149" s="10"/>
      <c r="M149" s="10"/>
      <c r="N149" s="10"/>
    </row>
    <row r="150" customFormat="false" ht="15" hidden="false" customHeight="false" outlineLevel="0" collapsed="false">
      <c r="A150" s="10"/>
      <c r="B150" s="10"/>
      <c r="C150" s="10"/>
      <c r="D150" s="10"/>
      <c r="E150" s="10"/>
      <c r="F150" s="10"/>
      <c r="G150" s="10"/>
      <c r="H150" s="10"/>
      <c r="I150" s="11"/>
      <c r="J150" s="10"/>
      <c r="K150" s="10"/>
      <c r="L150" s="10"/>
      <c r="M150" s="10"/>
      <c r="N150" s="10"/>
    </row>
    <row r="151" customFormat="false" ht="15" hidden="false" customHeight="false" outlineLevel="0" collapsed="false">
      <c r="A151" s="10"/>
      <c r="B151" s="10"/>
      <c r="C151" s="10"/>
      <c r="D151" s="10"/>
      <c r="E151" s="10"/>
      <c r="F151" s="10"/>
      <c r="G151" s="10"/>
      <c r="H151" s="10"/>
      <c r="I151" s="11"/>
      <c r="J151" s="10"/>
      <c r="K151" s="10"/>
      <c r="L151" s="10"/>
      <c r="M151" s="10"/>
      <c r="N151" s="10"/>
    </row>
    <row r="152" customFormat="false" ht="15" hidden="false" customHeight="false" outlineLevel="0" collapsed="false">
      <c r="A152" s="10"/>
      <c r="B152" s="10"/>
      <c r="C152" s="10"/>
      <c r="D152" s="10"/>
      <c r="E152" s="10"/>
      <c r="F152" s="10"/>
      <c r="G152" s="10"/>
      <c r="H152" s="10"/>
      <c r="I152" s="11"/>
      <c r="J152" s="10"/>
      <c r="K152" s="10"/>
      <c r="L152" s="10"/>
      <c r="M152" s="10"/>
      <c r="N152" s="10"/>
    </row>
    <row r="153" customFormat="false" ht="15" hidden="false" customHeight="false" outlineLevel="0" collapsed="false">
      <c r="A153" s="10"/>
      <c r="B153" s="10"/>
      <c r="C153" s="10"/>
      <c r="D153" s="10"/>
      <c r="E153" s="10"/>
      <c r="F153" s="10"/>
      <c r="G153" s="10"/>
      <c r="H153" s="10"/>
      <c r="I153" s="11"/>
      <c r="J153" s="10"/>
      <c r="K153" s="10"/>
      <c r="L153" s="10"/>
      <c r="M153" s="10"/>
      <c r="N153" s="10"/>
    </row>
    <row r="154" customFormat="false" ht="15" hidden="false" customHeight="false" outlineLevel="0" collapsed="false">
      <c r="A154" s="10"/>
      <c r="B154" s="10"/>
      <c r="C154" s="10"/>
      <c r="D154" s="10"/>
      <c r="E154" s="10"/>
      <c r="F154" s="10"/>
      <c r="G154" s="10"/>
      <c r="H154" s="10"/>
      <c r="I154" s="11"/>
      <c r="J154" s="10"/>
      <c r="K154" s="10"/>
      <c r="L154" s="10"/>
      <c r="M154" s="10"/>
      <c r="N154" s="10"/>
    </row>
    <row r="155" customFormat="false" ht="15" hidden="false" customHeight="false" outlineLevel="0" collapsed="false">
      <c r="A155" s="10"/>
      <c r="B155" s="10"/>
      <c r="C155" s="10"/>
      <c r="D155" s="10"/>
      <c r="E155" s="10"/>
      <c r="F155" s="10"/>
      <c r="G155" s="10"/>
      <c r="H155" s="10"/>
      <c r="I155" s="11"/>
      <c r="J155" s="10"/>
      <c r="K155" s="10"/>
      <c r="L155" s="10"/>
      <c r="M155" s="10"/>
      <c r="N155" s="10"/>
    </row>
    <row r="156" customFormat="false" ht="15" hidden="false" customHeight="false" outlineLevel="0" collapsed="false">
      <c r="A156" s="10"/>
      <c r="B156" s="10"/>
      <c r="C156" s="10"/>
      <c r="D156" s="10"/>
      <c r="E156" s="10"/>
      <c r="F156" s="10"/>
      <c r="G156" s="10"/>
      <c r="H156" s="10"/>
      <c r="I156" s="11"/>
      <c r="J156" s="10"/>
      <c r="K156" s="10"/>
      <c r="L156" s="10"/>
      <c r="M156" s="10"/>
      <c r="N156" s="10"/>
    </row>
    <row r="157" customFormat="false" ht="15" hidden="false" customHeight="false" outlineLevel="0" collapsed="false">
      <c r="A157" s="10"/>
      <c r="B157" s="10"/>
      <c r="C157" s="10"/>
      <c r="D157" s="10"/>
      <c r="E157" s="10"/>
      <c r="F157" s="10"/>
      <c r="G157" s="10"/>
      <c r="H157" s="10"/>
      <c r="I157" s="11"/>
      <c r="J157" s="10"/>
      <c r="K157" s="10"/>
      <c r="L157" s="10"/>
      <c r="M157" s="10"/>
      <c r="N157" s="10"/>
    </row>
    <row r="158" customFormat="false" ht="15" hidden="false" customHeight="false" outlineLevel="0" collapsed="false">
      <c r="A158" s="10"/>
      <c r="B158" s="10"/>
      <c r="C158" s="10"/>
      <c r="D158" s="10"/>
      <c r="E158" s="10"/>
      <c r="F158" s="10"/>
      <c r="G158" s="10"/>
      <c r="H158" s="10"/>
      <c r="I158" s="11"/>
      <c r="J158" s="10"/>
      <c r="K158" s="10"/>
      <c r="L158" s="10"/>
      <c r="M158" s="10"/>
      <c r="N158" s="10"/>
    </row>
    <row r="159" customFormat="false" ht="15" hidden="false" customHeight="false" outlineLevel="0" collapsed="false">
      <c r="A159" s="10"/>
      <c r="B159" s="10"/>
      <c r="C159" s="10"/>
      <c r="D159" s="10"/>
      <c r="E159" s="10"/>
      <c r="F159" s="10"/>
      <c r="G159" s="10"/>
      <c r="H159" s="10"/>
      <c r="I159" s="11"/>
      <c r="J159" s="10"/>
      <c r="K159" s="10"/>
      <c r="L159" s="10"/>
      <c r="M159" s="10"/>
      <c r="N159" s="10"/>
    </row>
    <row r="160" customFormat="false" ht="15" hidden="false" customHeight="false" outlineLevel="0" collapsed="false">
      <c r="A160" s="10"/>
      <c r="B160" s="10"/>
      <c r="C160" s="10"/>
      <c r="D160" s="10"/>
      <c r="E160" s="10"/>
      <c r="F160" s="10"/>
      <c r="G160" s="10"/>
      <c r="H160" s="10"/>
      <c r="I160" s="11"/>
      <c r="J160" s="10"/>
      <c r="K160" s="10"/>
      <c r="L160" s="10"/>
      <c r="M160" s="10"/>
      <c r="N160" s="10"/>
    </row>
    <row r="161" customFormat="false" ht="15" hidden="false" customHeight="false" outlineLevel="0" collapsed="false">
      <c r="A161" s="10"/>
      <c r="B161" s="10"/>
      <c r="C161" s="10"/>
      <c r="D161" s="10"/>
      <c r="E161" s="10"/>
      <c r="F161" s="10"/>
      <c r="G161" s="10"/>
      <c r="H161" s="10"/>
      <c r="I161" s="11"/>
      <c r="J161" s="10"/>
      <c r="K161" s="10"/>
      <c r="L161" s="10"/>
      <c r="M161" s="10"/>
      <c r="N161" s="10"/>
    </row>
    <row r="162" customFormat="false" ht="15" hidden="false" customHeight="false" outlineLevel="0" collapsed="false">
      <c r="A162" s="10"/>
      <c r="B162" s="10"/>
      <c r="C162" s="10"/>
      <c r="D162" s="10"/>
      <c r="E162" s="10"/>
      <c r="F162" s="10"/>
      <c r="G162" s="10"/>
      <c r="H162" s="10"/>
      <c r="I162" s="11"/>
      <c r="J162" s="10"/>
      <c r="K162" s="10"/>
      <c r="L162" s="10"/>
      <c r="M162" s="10"/>
      <c r="N162" s="10"/>
    </row>
    <row r="163" customFormat="false" ht="15" hidden="false" customHeight="false" outlineLevel="0" collapsed="false">
      <c r="A163" s="10"/>
      <c r="B163" s="10"/>
      <c r="C163" s="10"/>
      <c r="D163" s="10"/>
      <c r="E163" s="10"/>
      <c r="F163" s="10"/>
      <c r="G163" s="10"/>
      <c r="H163" s="10"/>
      <c r="I163" s="11"/>
      <c r="J163" s="10"/>
      <c r="K163" s="10"/>
      <c r="L163" s="10"/>
      <c r="M163" s="10"/>
      <c r="N163" s="10"/>
    </row>
    <row r="164" customFormat="false" ht="15" hidden="false" customHeight="false" outlineLevel="0" collapsed="false">
      <c r="A164" s="10"/>
      <c r="B164" s="10"/>
      <c r="C164" s="10"/>
      <c r="D164" s="10"/>
      <c r="E164" s="10"/>
      <c r="F164" s="10"/>
      <c r="G164" s="10"/>
      <c r="H164" s="10"/>
      <c r="I164" s="11"/>
      <c r="J164" s="10"/>
      <c r="K164" s="10"/>
      <c r="L164" s="10"/>
      <c r="M164" s="10"/>
      <c r="N164" s="10"/>
    </row>
    <row r="165" customFormat="false" ht="15" hidden="false" customHeight="false" outlineLevel="0" collapsed="false">
      <c r="A165" s="10"/>
      <c r="B165" s="10"/>
      <c r="C165" s="10"/>
      <c r="D165" s="10"/>
      <c r="E165" s="10"/>
      <c r="F165" s="10"/>
      <c r="G165" s="10"/>
      <c r="H165" s="10"/>
      <c r="I165" s="11"/>
      <c r="J165" s="10"/>
      <c r="K165" s="10"/>
      <c r="L165" s="10"/>
      <c r="M165" s="10"/>
      <c r="N165" s="10"/>
    </row>
    <row r="166" customFormat="false" ht="15" hidden="false" customHeight="false" outlineLevel="0" collapsed="false">
      <c r="A166" s="10"/>
      <c r="B166" s="10"/>
      <c r="C166" s="10"/>
      <c r="D166" s="10"/>
      <c r="E166" s="10"/>
      <c r="F166" s="10"/>
      <c r="G166" s="10"/>
      <c r="H166" s="10"/>
      <c r="I166" s="11"/>
      <c r="J166" s="10"/>
      <c r="K166" s="10"/>
      <c r="L166" s="10"/>
      <c r="M166" s="10"/>
      <c r="N166" s="10"/>
    </row>
    <row r="167" customFormat="false" ht="15" hidden="false" customHeight="false" outlineLevel="0" collapsed="false">
      <c r="A167" s="10"/>
      <c r="B167" s="10"/>
      <c r="C167" s="10"/>
      <c r="D167" s="10"/>
      <c r="E167" s="10"/>
      <c r="F167" s="10"/>
      <c r="G167" s="10"/>
      <c r="H167" s="10"/>
      <c r="I167" s="11"/>
      <c r="J167" s="10"/>
      <c r="K167" s="10"/>
      <c r="L167" s="10"/>
      <c r="M167" s="10"/>
      <c r="N167" s="10"/>
    </row>
    <row r="168" customFormat="false" ht="15" hidden="false" customHeight="false" outlineLevel="0" collapsed="false">
      <c r="A168" s="10"/>
      <c r="B168" s="10"/>
      <c r="C168" s="10"/>
      <c r="D168" s="10"/>
      <c r="E168" s="10"/>
      <c r="F168" s="10"/>
      <c r="G168" s="10"/>
      <c r="H168" s="10"/>
      <c r="I168" s="11"/>
      <c r="J168" s="10"/>
      <c r="K168" s="10"/>
      <c r="L168" s="10"/>
      <c r="M168" s="10"/>
      <c r="N168" s="10"/>
    </row>
    <row r="169" customFormat="false" ht="15" hidden="false" customHeight="false" outlineLevel="0" collapsed="false">
      <c r="A169" s="10"/>
      <c r="B169" s="10"/>
      <c r="C169" s="10"/>
      <c r="D169" s="10"/>
      <c r="E169" s="10"/>
      <c r="F169" s="10"/>
      <c r="G169" s="10"/>
      <c r="H169" s="10"/>
      <c r="I169" s="11"/>
      <c r="J169" s="10"/>
      <c r="K169" s="10"/>
      <c r="L169" s="10"/>
      <c r="M169" s="10"/>
      <c r="N169" s="10"/>
    </row>
    <row r="170" customFormat="false" ht="15" hidden="false" customHeight="false" outlineLevel="0" collapsed="false">
      <c r="A170" s="10"/>
      <c r="B170" s="10"/>
      <c r="C170" s="10"/>
      <c r="D170" s="10"/>
      <c r="E170" s="10"/>
      <c r="F170" s="10"/>
      <c r="G170" s="10"/>
      <c r="H170" s="10"/>
      <c r="I170" s="11"/>
      <c r="J170" s="10"/>
      <c r="K170" s="10"/>
      <c r="L170" s="10"/>
      <c r="M170" s="10"/>
      <c r="N170" s="10"/>
    </row>
    <row r="171" customFormat="false" ht="15" hidden="false" customHeight="false" outlineLevel="0" collapsed="false">
      <c r="A171" s="10"/>
      <c r="B171" s="10"/>
      <c r="C171" s="10"/>
      <c r="D171" s="10"/>
      <c r="E171" s="10"/>
      <c r="F171" s="10"/>
      <c r="G171" s="10"/>
      <c r="H171" s="10"/>
      <c r="I171" s="11"/>
      <c r="J171" s="10"/>
      <c r="K171" s="10"/>
      <c r="L171" s="10"/>
      <c r="M171" s="10"/>
      <c r="N171" s="10"/>
    </row>
    <row r="172" customFormat="false" ht="15" hidden="false" customHeight="false" outlineLevel="0" collapsed="false">
      <c r="A172" s="10"/>
      <c r="B172" s="10"/>
      <c r="C172" s="10"/>
      <c r="D172" s="10"/>
      <c r="E172" s="10"/>
      <c r="F172" s="10"/>
      <c r="G172" s="10"/>
      <c r="H172" s="10"/>
      <c r="I172" s="11"/>
      <c r="J172" s="10"/>
      <c r="K172" s="10"/>
      <c r="L172" s="10"/>
      <c r="M172" s="10"/>
      <c r="N172" s="10"/>
    </row>
    <row r="173" customFormat="false" ht="15" hidden="false" customHeight="false" outlineLevel="0" collapsed="false">
      <c r="A173" s="10"/>
      <c r="B173" s="10"/>
      <c r="C173" s="10"/>
      <c r="D173" s="10"/>
      <c r="E173" s="10"/>
      <c r="F173" s="10"/>
      <c r="G173" s="10"/>
      <c r="H173" s="10"/>
      <c r="I173" s="11"/>
      <c r="J173" s="10"/>
      <c r="K173" s="10"/>
      <c r="L173" s="10"/>
      <c r="M173" s="10"/>
      <c r="N173" s="10"/>
    </row>
    <row r="174" customFormat="false" ht="15" hidden="false" customHeight="false" outlineLevel="0" collapsed="false">
      <c r="A174" s="10"/>
      <c r="B174" s="10"/>
      <c r="C174" s="10"/>
      <c r="D174" s="10"/>
      <c r="E174" s="10"/>
      <c r="F174" s="10"/>
      <c r="G174" s="10"/>
      <c r="H174" s="10"/>
      <c r="I174" s="11"/>
      <c r="J174" s="10"/>
      <c r="K174" s="10"/>
      <c r="L174" s="10"/>
      <c r="M174" s="10"/>
      <c r="N174" s="10"/>
    </row>
    <row r="175" customFormat="false" ht="15" hidden="false" customHeight="false" outlineLevel="0" collapsed="false">
      <c r="A175" s="10"/>
      <c r="B175" s="10"/>
      <c r="C175" s="10"/>
      <c r="D175" s="10"/>
      <c r="E175" s="10"/>
      <c r="F175" s="10"/>
      <c r="G175" s="10"/>
      <c r="H175" s="10"/>
      <c r="I175" s="11"/>
      <c r="J175" s="10"/>
      <c r="K175" s="10"/>
      <c r="L175" s="10"/>
      <c r="M175" s="10"/>
      <c r="N175" s="10"/>
    </row>
    <row r="176" customFormat="false" ht="15" hidden="false" customHeight="false" outlineLevel="0" collapsed="false">
      <c r="A176" s="10"/>
      <c r="B176" s="10"/>
      <c r="C176" s="10"/>
      <c r="D176" s="10"/>
      <c r="E176" s="10"/>
      <c r="F176" s="10"/>
      <c r="G176" s="10"/>
      <c r="H176" s="10"/>
      <c r="I176" s="11"/>
      <c r="J176" s="10"/>
      <c r="K176" s="10"/>
      <c r="L176" s="10"/>
      <c r="M176" s="10"/>
      <c r="N176" s="10"/>
    </row>
    <row r="177" customFormat="false" ht="15" hidden="false" customHeight="false" outlineLevel="0" collapsed="false">
      <c r="A177" s="10"/>
      <c r="B177" s="10"/>
      <c r="C177" s="10"/>
      <c r="D177" s="10"/>
      <c r="E177" s="10"/>
      <c r="F177" s="10"/>
      <c r="G177" s="10"/>
      <c r="H177" s="10"/>
      <c r="I177" s="11"/>
      <c r="J177" s="10"/>
      <c r="K177" s="10"/>
      <c r="L177" s="10"/>
      <c r="M177" s="10"/>
      <c r="N177" s="10"/>
    </row>
    <row r="178" customFormat="false" ht="15" hidden="false" customHeight="false" outlineLevel="0" collapsed="false">
      <c r="A178" s="10"/>
      <c r="B178" s="10"/>
      <c r="C178" s="10"/>
      <c r="D178" s="10"/>
      <c r="E178" s="10"/>
      <c r="F178" s="10"/>
      <c r="G178" s="10"/>
      <c r="H178" s="10"/>
      <c r="I178" s="11"/>
      <c r="J178" s="10"/>
      <c r="K178" s="10"/>
      <c r="L178" s="10"/>
      <c r="M178" s="10"/>
      <c r="N178" s="10"/>
    </row>
    <row r="179" customFormat="false" ht="15" hidden="false" customHeight="false" outlineLevel="0" collapsed="false">
      <c r="A179" s="10"/>
      <c r="B179" s="10"/>
      <c r="C179" s="10"/>
      <c r="D179" s="10"/>
      <c r="E179" s="10"/>
      <c r="F179" s="10"/>
      <c r="G179" s="10"/>
      <c r="H179" s="10"/>
      <c r="I179" s="11"/>
      <c r="J179" s="10"/>
      <c r="K179" s="10"/>
      <c r="L179" s="10"/>
      <c r="M179" s="10"/>
      <c r="N179" s="10"/>
    </row>
    <row r="180" customFormat="false" ht="15" hidden="false" customHeight="false" outlineLevel="0" collapsed="false">
      <c r="A180" s="10"/>
      <c r="B180" s="10"/>
      <c r="C180" s="10"/>
      <c r="D180" s="10"/>
      <c r="E180" s="10"/>
      <c r="F180" s="10"/>
      <c r="G180" s="10"/>
      <c r="H180" s="10"/>
      <c r="I180" s="11"/>
      <c r="J180" s="10"/>
      <c r="K180" s="10"/>
      <c r="L180" s="10"/>
      <c r="M180" s="10"/>
      <c r="N180" s="10"/>
    </row>
    <row r="181" customFormat="false" ht="15" hidden="false" customHeight="false" outlineLevel="0" collapsed="false">
      <c r="A181" s="10"/>
      <c r="B181" s="10"/>
      <c r="C181" s="10"/>
      <c r="D181" s="10"/>
      <c r="E181" s="10"/>
      <c r="F181" s="10"/>
      <c r="G181" s="10"/>
      <c r="H181" s="10"/>
      <c r="I181" s="11"/>
      <c r="J181" s="10"/>
      <c r="K181" s="10"/>
      <c r="L181" s="10"/>
      <c r="M181" s="10"/>
      <c r="N181" s="10"/>
    </row>
    <row r="182" customFormat="false" ht="15" hidden="false" customHeight="false" outlineLevel="0" collapsed="false">
      <c r="A182" s="10"/>
      <c r="B182" s="10"/>
      <c r="C182" s="10"/>
      <c r="D182" s="10"/>
      <c r="E182" s="10"/>
      <c r="F182" s="10"/>
      <c r="G182" s="10"/>
      <c r="H182" s="10"/>
      <c r="I182" s="11"/>
      <c r="J182" s="10"/>
      <c r="K182" s="10"/>
      <c r="L182" s="10"/>
      <c r="M182" s="10"/>
      <c r="N182" s="10"/>
    </row>
    <row r="183" customFormat="false" ht="15" hidden="false" customHeight="false" outlineLevel="0" collapsed="false">
      <c r="A183" s="10"/>
      <c r="B183" s="10"/>
      <c r="C183" s="10"/>
      <c r="D183" s="10"/>
      <c r="E183" s="10"/>
      <c r="F183" s="10"/>
      <c r="G183" s="10"/>
      <c r="H183" s="10"/>
      <c r="I183" s="11"/>
      <c r="J183" s="10"/>
      <c r="K183" s="10"/>
      <c r="L183" s="10"/>
      <c r="M183" s="10"/>
      <c r="N183" s="10"/>
    </row>
    <row r="184" customFormat="false" ht="15" hidden="false" customHeight="false" outlineLevel="0" collapsed="false">
      <c r="A184" s="10"/>
      <c r="B184" s="10"/>
      <c r="C184" s="10"/>
      <c r="D184" s="10"/>
      <c r="E184" s="10"/>
      <c r="F184" s="10"/>
      <c r="G184" s="10"/>
      <c r="H184" s="10"/>
      <c r="I184" s="11"/>
      <c r="J184" s="10"/>
      <c r="K184" s="10"/>
      <c r="L184" s="10"/>
      <c r="M184" s="10"/>
      <c r="N184" s="10"/>
    </row>
    <row r="185" customFormat="false" ht="15" hidden="false" customHeight="false" outlineLevel="0" collapsed="false">
      <c r="A185" s="10"/>
      <c r="B185" s="10"/>
      <c r="C185" s="10"/>
      <c r="D185" s="10"/>
      <c r="E185" s="10"/>
      <c r="F185" s="10"/>
      <c r="G185" s="10"/>
      <c r="H185" s="10"/>
      <c r="I185" s="11"/>
      <c r="J185" s="10"/>
      <c r="K185" s="10"/>
      <c r="L185" s="10"/>
      <c r="M185" s="10"/>
      <c r="N185" s="10"/>
    </row>
    <row r="186" customFormat="false" ht="15" hidden="false" customHeight="false" outlineLevel="0" collapsed="false">
      <c r="A186" s="10"/>
      <c r="B186" s="10"/>
      <c r="C186" s="10"/>
      <c r="D186" s="10"/>
      <c r="E186" s="10"/>
      <c r="F186" s="10"/>
      <c r="G186" s="10"/>
      <c r="H186" s="10"/>
      <c r="I186" s="11"/>
      <c r="J186" s="10"/>
      <c r="K186" s="10"/>
      <c r="L186" s="10"/>
      <c r="M186" s="10"/>
      <c r="N186" s="10"/>
    </row>
    <row r="187" customFormat="false" ht="15" hidden="false" customHeight="false" outlineLevel="0" collapsed="false">
      <c r="A187" s="10"/>
      <c r="B187" s="10"/>
      <c r="C187" s="10"/>
      <c r="D187" s="10"/>
      <c r="E187" s="10"/>
      <c r="F187" s="10"/>
      <c r="G187" s="10"/>
      <c r="H187" s="10"/>
      <c r="I187" s="11"/>
      <c r="J187" s="10"/>
      <c r="K187" s="10"/>
      <c r="L187" s="10"/>
      <c r="M187" s="10"/>
      <c r="N187" s="10"/>
    </row>
    <row r="188" customFormat="false" ht="15" hidden="false" customHeight="false" outlineLevel="0" collapsed="false">
      <c r="A188" s="10"/>
      <c r="B188" s="10"/>
      <c r="C188" s="10"/>
      <c r="D188" s="10"/>
      <c r="E188" s="10"/>
      <c r="F188" s="10"/>
      <c r="G188" s="10"/>
      <c r="H188" s="10"/>
      <c r="I188" s="11"/>
      <c r="J188" s="10"/>
      <c r="K188" s="10"/>
      <c r="L188" s="10"/>
      <c r="M188" s="10"/>
      <c r="N188" s="10"/>
    </row>
    <row r="189" customFormat="false" ht="15" hidden="false" customHeight="false" outlineLevel="0" collapsed="false">
      <c r="A189" s="10"/>
      <c r="B189" s="10"/>
      <c r="C189" s="10"/>
      <c r="D189" s="10"/>
      <c r="E189" s="10"/>
      <c r="F189" s="10"/>
      <c r="G189" s="10"/>
      <c r="H189" s="10"/>
      <c r="I189" s="11"/>
      <c r="J189" s="10"/>
      <c r="K189" s="10"/>
      <c r="L189" s="10"/>
      <c r="M189" s="10"/>
      <c r="N189" s="10"/>
    </row>
    <row r="190" customFormat="false" ht="15" hidden="false" customHeight="false" outlineLevel="0" collapsed="false">
      <c r="A190" s="10"/>
      <c r="B190" s="10"/>
      <c r="C190" s="10"/>
      <c r="D190" s="10"/>
      <c r="E190" s="10"/>
      <c r="F190" s="10"/>
      <c r="G190" s="10"/>
      <c r="H190" s="10"/>
      <c r="I190" s="11"/>
      <c r="J190" s="10"/>
      <c r="K190" s="10"/>
      <c r="L190" s="10"/>
      <c r="M190" s="10"/>
      <c r="N190" s="10"/>
    </row>
    <row r="191" customFormat="false" ht="15" hidden="false" customHeight="false" outlineLevel="0" collapsed="false">
      <c r="A191" s="10"/>
      <c r="B191" s="10"/>
      <c r="C191" s="10"/>
      <c r="D191" s="10"/>
      <c r="E191" s="10"/>
      <c r="F191" s="10"/>
      <c r="G191" s="10"/>
      <c r="H191" s="10"/>
      <c r="I191" s="11"/>
      <c r="J191" s="10"/>
      <c r="K191" s="10"/>
      <c r="L191" s="10"/>
      <c r="M191" s="10"/>
      <c r="N191" s="10"/>
    </row>
    <row r="192" customFormat="false" ht="15" hidden="false" customHeight="false" outlineLevel="0" collapsed="false">
      <c r="A192" s="10"/>
      <c r="B192" s="10"/>
      <c r="C192" s="10"/>
      <c r="D192" s="10"/>
      <c r="E192" s="10"/>
      <c r="F192" s="10"/>
      <c r="G192" s="10"/>
      <c r="H192" s="10"/>
      <c r="I192" s="11"/>
      <c r="J192" s="10"/>
      <c r="K192" s="10"/>
      <c r="L192" s="10"/>
      <c r="M192" s="10"/>
      <c r="N192" s="10"/>
    </row>
    <row r="193" customFormat="false" ht="15" hidden="false" customHeight="false" outlineLevel="0" collapsed="false">
      <c r="A193" s="10"/>
      <c r="B193" s="10"/>
      <c r="C193" s="10"/>
      <c r="D193" s="10"/>
      <c r="E193" s="10"/>
      <c r="F193" s="10"/>
      <c r="G193" s="10"/>
      <c r="H193" s="10"/>
      <c r="I193" s="11"/>
      <c r="J193" s="10"/>
      <c r="K193" s="10"/>
      <c r="L193" s="10"/>
      <c r="M193" s="10"/>
      <c r="N193" s="10"/>
    </row>
    <row r="194" customFormat="false" ht="15" hidden="false" customHeight="false" outlineLevel="0" collapsed="false">
      <c r="A194" s="10"/>
      <c r="B194" s="10"/>
      <c r="C194" s="10"/>
      <c r="D194" s="10"/>
      <c r="E194" s="10"/>
      <c r="F194" s="10"/>
      <c r="G194" s="10"/>
      <c r="H194" s="10"/>
      <c r="I194" s="11"/>
      <c r="J194" s="10"/>
      <c r="K194" s="10"/>
      <c r="L194" s="10"/>
      <c r="M194" s="10"/>
      <c r="N194" s="10"/>
    </row>
    <row r="195" customFormat="false" ht="15" hidden="false" customHeight="false" outlineLevel="0" collapsed="false">
      <c r="A195" s="10"/>
      <c r="B195" s="10"/>
      <c r="C195" s="10"/>
      <c r="D195" s="10"/>
      <c r="E195" s="10"/>
      <c r="F195" s="10"/>
      <c r="G195" s="10"/>
      <c r="H195" s="10"/>
      <c r="I195" s="11"/>
      <c r="J195" s="10"/>
      <c r="K195" s="10"/>
      <c r="L195" s="10"/>
      <c r="M195" s="10"/>
      <c r="N195" s="10"/>
    </row>
    <row r="196" customFormat="false" ht="15" hidden="false" customHeight="false" outlineLevel="0" collapsed="false">
      <c r="A196" s="10"/>
      <c r="B196" s="10"/>
      <c r="C196" s="10"/>
      <c r="D196" s="10"/>
      <c r="E196" s="10"/>
      <c r="F196" s="10"/>
      <c r="G196" s="10"/>
      <c r="H196" s="10"/>
      <c r="I196" s="11"/>
      <c r="J196" s="10"/>
      <c r="K196" s="10"/>
      <c r="L196" s="10"/>
      <c r="M196" s="10"/>
      <c r="N196" s="10"/>
    </row>
    <row r="197" customFormat="false" ht="15" hidden="false" customHeight="false" outlineLevel="0" collapsed="false">
      <c r="A197" s="10"/>
      <c r="B197" s="10"/>
      <c r="C197" s="10"/>
      <c r="D197" s="10"/>
      <c r="E197" s="10"/>
      <c r="F197" s="10"/>
      <c r="G197" s="10"/>
      <c r="H197" s="10"/>
      <c r="I197" s="11"/>
      <c r="J197" s="10"/>
      <c r="K197" s="10"/>
      <c r="L197" s="10"/>
      <c r="M197" s="10"/>
      <c r="N197" s="10"/>
    </row>
    <row r="198" customFormat="false" ht="15" hidden="false" customHeight="false" outlineLevel="0" collapsed="false">
      <c r="A198" s="10"/>
      <c r="B198" s="10"/>
      <c r="C198" s="10"/>
      <c r="D198" s="10"/>
      <c r="E198" s="10"/>
      <c r="F198" s="10"/>
      <c r="G198" s="10"/>
      <c r="H198" s="10"/>
      <c r="I198" s="11"/>
      <c r="J198" s="10"/>
      <c r="K198" s="10"/>
      <c r="L198" s="10"/>
      <c r="M198" s="10"/>
      <c r="N198" s="10"/>
    </row>
    <row r="199" customFormat="false" ht="15" hidden="false" customHeight="false" outlineLevel="0" collapsed="false">
      <c r="A199" s="10"/>
      <c r="B199" s="10"/>
      <c r="C199" s="10"/>
      <c r="D199" s="10"/>
      <c r="E199" s="10"/>
      <c r="F199" s="10"/>
      <c r="G199" s="10"/>
      <c r="H199" s="10"/>
      <c r="I199" s="11"/>
      <c r="J199" s="10"/>
      <c r="K199" s="10"/>
      <c r="L199" s="10"/>
      <c r="M199" s="10"/>
      <c r="N199" s="10"/>
    </row>
    <row r="200" customFormat="false" ht="15" hidden="false" customHeight="false" outlineLevel="0" collapsed="false">
      <c r="A200" s="10"/>
      <c r="B200" s="10"/>
      <c r="C200" s="10"/>
      <c r="D200" s="10"/>
      <c r="E200" s="10"/>
      <c r="F200" s="10"/>
      <c r="G200" s="10"/>
      <c r="H200" s="10"/>
      <c r="I200" s="11"/>
      <c r="J200" s="10"/>
      <c r="K200" s="10"/>
      <c r="L200" s="10"/>
      <c r="M200" s="10"/>
      <c r="N200" s="10"/>
    </row>
    <row r="201" customFormat="false" ht="15" hidden="false" customHeight="false" outlineLevel="0" collapsed="false">
      <c r="A201" s="10"/>
      <c r="B201" s="10"/>
      <c r="C201" s="10"/>
      <c r="D201" s="10"/>
      <c r="E201" s="10"/>
      <c r="F201" s="10"/>
      <c r="G201" s="10"/>
      <c r="H201" s="10"/>
      <c r="I201" s="11"/>
      <c r="J201" s="10"/>
      <c r="K201" s="10"/>
      <c r="L201" s="10"/>
      <c r="M201" s="10"/>
      <c r="N201" s="10"/>
    </row>
    <row r="202" customFormat="false" ht="15" hidden="false" customHeight="false" outlineLevel="0" collapsed="false">
      <c r="A202" s="10"/>
      <c r="B202" s="10"/>
      <c r="C202" s="10"/>
      <c r="D202" s="10"/>
      <c r="E202" s="10"/>
      <c r="F202" s="10"/>
      <c r="G202" s="10"/>
      <c r="H202" s="10"/>
      <c r="I202" s="11"/>
      <c r="J202" s="10"/>
      <c r="K202" s="10"/>
      <c r="L202" s="10"/>
      <c r="M202" s="10"/>
      <c r="N202" s="10"/>
    </row>
    <row r="203" customFormat="false" ht="15" hidden="false" customHeight="false" outlineLevel="0" collapsed="false">
      <c r="A203" s="10"/>
      <c r="B203" s="10"/>
      <c r="C203" s="10"/>
      <c r="D203" s="10"/>
      <c r="E203" s="10"/>
      <c r="F203" s="10"/>
      <c r="G203" s="10"/>
      <c r="H203" s="10"/>
      <c r="I203" s="11"/>
      <c r="J203" s="10"/>
      <c r="K203" s="10"/>
      <c r="L203" s="10"/>
      <c r="M203" s="10"/>
      <c r="N203" s="10"/>
    </row>
    <row r="204" customFormat="false" ht="15" hidden="false" customHeight="false" outlineLevel="0" collapsed="false">
      <c r="A204" s="10"/>
      <c r="B204" s="10"/>
      <c r="C204" s="10"/>
      <c r="D204" s="10"/>
      <c r="E204" s="10"/>
      <c r="F204" s="10"/>
      <c r="G204" s="10"/>
      <c r="H204" s="10"/>
      <c r="I204" s="11"/>
      <c r="J204" s="10"/>
      <c r="K204" s="10"/>
      <c r="L204" s="10"/>
      <c r="M204" s="10"/>
      <c r="N204" s="10"/>
    </row>
  </sheetData>
  <dataValidations count="3">
    <dataValidation allowBlank="true" errorStyle="stop" operator="between" showDropDown="false" showErrorMessage="false" showInputMessage="false" sqref="E5:E204" type="list">
      <formula1>"Category 1,Category 2,Category 3,Category 4,Category 5,Category 6,Category 7,Category 8,Category 9,Category 10,Category 11,Category 12,Category 13,Category 14,Category 15"</formula1>
      <formula2>0</formula2>
    </dataValidation>
    <dataValidation allowBlank="true" errorStyle="stop" operator="between" showDropDown="false" showErrorMessage="false" showInputMessage="false" sqref="M5:M204" type="list">
      <formula1>"Primary,Secondary,Estimated"</formula1>
      <formula2>0</formula2>
    </dataValidation>
    <dataValidation allowBlank="true" errorStyle="stop" operator="between" showDropDown="false" showErrorMessage="false" showInputMessage="false" sqref="K5:K204" type="list">
      <formula1>EF_Library!$A$5:$A$64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2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4"/>
    <col collapsed="false" customWidth="true" hidden="false" outlineLevel="0" max="2" min="2" style="0" width="20"/>
    <col collapsed="false" customWidth="true" hidden="false" outlineLevel="0" max="3" min="3" style="0" width="14"/>
  </cols>
  <sheetData>
    <row r="1" customFormat="false" ht="17.35" hidden="false" customHeight="false" outlineLevel="0" collapsed="false">
      <c r="A1" s="1" t="s">
        <v>112</v>
      </c>
    </row>
    <row r="2" customFormat="false" ht="15" hidden="false" customHeight="false" outlineLevel="0" collapsed="false">
      <c r="A2" s="2" t="s">
        <v>113</v>
      </c>
    </row>
    <row r="4" customFormat="false" ht="15" hidden="false" customHeight="false" outlineLevel="0" collapsed="false">
      <c r="A4" s="3" t="s">
        <v>114</v>
      </c>
      <c r="B4" s="12" t="n">
        <f aca="false">SUM(Calc!$O$5:$O$204)</f>
        <v>363300</v>
      </c>
    </row>
    <row r="5" customFormat="false" ht="15" hidden="false" customHeight="false" outlineLevel="0" collapsed="false">
      <c r="A5" s="3" t="s">
        <v>115</v>
      </c>
      <c r="B5" s="12" t="n">
        <f aca="false">B4/1000</f>
        <v>363.3</v>
      </c>
    </row>
    <row r="7" customFormat="false" ht="26.85" hidden="false" customHeight="false" outlineLevel="0" collapsed="false">
      <c r="A7" s="7" t="s">
        <v>116</v>
      </c>
      <c r="B7" s="7" t="s">
        <v>117</v>
      </c>
      <c r="C7" s="7" t="s">
        <v>118</v>
      </c>
    </row>
    <row r="8" customFormat="false" ht="15" hidden="false" customHeight="false" outlineLevel="0" collapsed="false">
      <c r="A8" s="13" t="s">
        <v>119</v>
      </c>
      <c r="B8" s="14" t="n">
        <f aca="false">SUMIF(Calc!$B$5:$B$204,"Category 1",Calc!$O$5:$O$204)</f>
        <v>25750</v>
      </c>
      <c r="C8" s="15" t="n">
        <f aca="false">IF($B$4=0,0,B8/$B$4)</f>
        <v>0.070878062207542</v>
      </c>
    </row>
    <row r="9" customFormat="false" ht="15" hidden="false" customHeight="false" outlineLevel="0" collapsed="false">
      <c r="A9" s="13" t="s">
        <v>120</v>
      </c>
      <c r="B9" s="14" t="n">
        <f aca="false">SUMIF(Calc!$B$5:$B$204,"Category 2",Calc!$O$5:$O$204)</f>
        <v>0</v>
      </c>
      <c r="C9" s="15" t="n">
        <f aca="false">IF($B$4=0,0,B9/$B$4)</f>
        <v>0</v>
      </c>
    </row>
    <row r="10" customFormat="false" ht="15" hidden="false" customHeight="false" outlineLevel="0" collapsed="false">
      <c r="A10" s="13" t="s">
        <v>121</v>
      </c>
      <c r="B10" s="14" t="n">
        <f aca="false">SUMIF(Calc!$B$5:$B$204,"Category 3",Calc!$O$5:$O$204)</f>
        <v>1000</v>
      </c>
      <c r="C10" s="15" t="n">
        <f aca="false">IF($B$4=0,0,B10/$B$4)</f>
        <v>0.00275254610514726</v>
      </c>
    </row>
    <row r="11" customFormat="false" ht="15" hidden="false" customHeight="false" outlineLevel="0" collapsed="false">
      <c r="A11" s="13" t="s">
        <v>122</v>
      </c>
      <c r="B11" s="14" t="n">
        <f aca="false">SUMIF(Calc!$B$5:$B$204,"Category 4",Calc!$O$5:$O$204)</f>
        <v>2000</v>
      </c>
      <c r="C11" s="15" t="n">
        <f aca="false">IF($B$4=0,0,B11/$B$4)</f>
        <v>0.00550509221029452</v>
      </c>
    </row>
    <row r="12" customFormat="false" ht="15" hidden="false" customHeight="false" outlineLevel="0" collapsed="false">
      <c r="A12" s="13" t="s">
        <v>123</v>
      </c>
      <c r="B12" s="14" t="n">
        <f aca="false">SUMIF(Calc!$B$5:$B$204,"Category 5",Calc!$O$5:$O$204)</f>
        <v>157500</v>
      </c>
      <c r="C12" s="15" t="n">
        <f aca="false">IF($B$4=0,0,B12/$B$4)</f>
        <v>0.433526011560694</v>
      </c>
    </row>
    <row r="13" customFormat="false" ht="15" hidden="false" customHeight="false" outlineLevel="0" collapsed="false">
      <c r="A13" s="13" t="s">
        <v>124</v>
      </c>
      <c r="B13" s="14" t="n">
        <f aca="false">SUMIF(Calc!$B$5:$B$204,"Category 6",Calc!$O$5:$O$204)</f>
        <v>2250</v>
      </c>
      <c r="C13" s="15" t="n">
        <f aca="false">IF($B$4=0,0,B13/$B$4)</f>
        <v>0.00619322873658134</v>
      </c>
    </row>
    <row r="14" customFormat="false" ht="15" hidden="false" customHeight="false" outlineLevel="0" collapsed="false">
      <c r="A14" s="13" t="s">
        <v>125</v>
      </c>
      <c r="B14" s="14" t="n">
        <f aca="false">SUMIF(Calc!$B$5:$B$204,"Category 7",Calc!$O$5:$O$204)</f>
        <v>22800</v>
      </c>
      <c r="C14" s="15" t="n">
        <f aca="false">IF($B$4=0,0,B14/$B$4)</f>
        <v>0.0627580511973576</v>
      </c>
    </row>
    <row r="15" customFormat="false" ht="15" hidden="false" customHeight="false" outlineLevel="0" collapsed="false">
      <c r="A15" s="13" t="s">
        <v>126</v>
      </c>
      <c r="B15" s="14" t="n">
        <f aca="false">SUMIF(Calc!$B$5:$B$204,"Category 8",Calc!$O$5:$O$204)</f>
        <v>0</v>
      </c>
      <c r="C15" s="15" t="n">
        <f aca="false">IF($B$4=0,0,B15/$B$4)</f>
        <v>0</v>
      </c>
    </row>
    <row r="16" customFormat="false" ht="15" hidden="false" customHeight="false" outlineLevel="0" collapsed="false">
      <c r="A16" s="13" t="s">
        <v>127</v>
      </c>
      <c r="B16" s="14" t="n">
        <f aca="false">SUMIF(Calc!$B$5:$B$204,"Category 9",Calc!$O$5:$O$204)</f>
        <v>0</v>
      </c>
      <c r="C16" s="15" t="n">
        <f aca="false">IF($B$4=0,0,B16/$B$4)</f>
        <v>0</v>
      </c>
    </row>
    <row r="17" customFormat="false" ht="15" hidden="false" customHeight="false" outlineLevel="0" collapsed="false">
      <c r="A17" s="13" t="s">
        <v>128</v>
      </c>
      <c r="B17" s="14" t="n">
        <f aca="false">SUMIF(Calc!$B$5:$B$204,"Category 10",Calc!$O$5:$O$204)</f>
        <v>0</v>
      </c>
      <c r="C17" s="15" t="n">
        <f aca="false">IF($B$4=0,0,B17/$B$4)</f>
        <v>0</v>
      </c>
    </row>
    <row r="18" customFormat="false" ht="15" hidden="false" customHeight="false" outlineLevel="0" collapsed="false">
      <c r="A18" s="13" t="s">
        <v>129</v>
      </c>
      <c r="B18" s="14" t="n">
        <f aca="false">SUMIF(Calc!$B$5:$B$204,"Category 11",Calc!$O$5:$O$204)</f>
        <v>152000</v>
      </c>
      <c r="C18" s="15" t="n">
        <f aca="false">IF($B$4=0,0,B18/$B$4)</f>
        <v>0.418387007982384</v>
      </c>
    </row>
    <row r="19" customFormat="false" ht="15" hidden="false" customHeight="false" outlineLevel="0" collapsed="false">
      <c r="A19" s="13" t="s">
        <v>130</v>
      </c>
      <c r="B19" s="14" t="n">
        <f aca="false">SUMIF(Calc!$B$5:$B$204,"Category 12",Calc!$O$5:$O$204)</f>
        <v>0</v>
      </c>
      <c r="C19" s="15" t="n">
        <f aca="false">IF($B$4=0,0,B19/$B$4)</f>
        <v>0</v>
      </c>
    </row>
    <row r="20" customFormat="false" ht="15" hidden="false" customHeight="false" outlineLevel="0" collapsed="false">
      <c r="A20" s="13" t="s">
        <v>131</v>
      </c>
      <c r="B20" s="14" t="n">
        <f aca="false">SUMIF(Calc!$B$5:$B$204,"Category 13",Calc!$O$5:$O$204)</f>
        <v>0</v>
      </c>
      <c r="C20" s="15" t="n">
        <f aca="false">IF($B$4=0,0,B20/$B$4)</f>
        <v>0</v>
      </c>
    </row>
    <row r="21" customFormat="false" ht="15" hidden="false" customHeight="false" outlineLevel="0" collapsed="false">
      <c r="A21" s="13" t="s">
        <v>132</v>
      </c>
      <c r="B21" s="14" t="n">
        <f aca="false">SUMIF(Calc!$B$5:$B$204,"Category 14",Calc!$O$5:$O$204)</f>
        <v>0</v>
      </c>
      <c r="C21" s="15" t="n">
        <f aca="false">IF($B$4=0,0,B21/$B$4)</f>
        <v>0</v>
      </c>
    </row>
    <row r="22" customFormat="false" ht="15" hidden="false" customHeight="false" outlineLevel="0" collapsed="false">
      <c r="A22" s="13" t="s">
        <v>133</v>
      </c>
      <c r="B22" s="14" t="n">
        <f aca="false">SUMIF(Calc!$B$5:$B$204,"Category 15",Calc!$O$5:$O$204)</f>
        <v>0</v>
      </c>
      <c r="C22" s="15" t="n">
        <f aca="false">IF($B$4=0,0,B22/$B$4)</f>
        <v>0</v>
      </c>
    </row>
    <row r="23" customFormat="false" ht="15" hidden="false" customHeight="false" outlineLevel="0" collapsed="false">
      <c r="A23" s="3" t="s">
        <v>134</v>
      </c>
      <c r="B23" s="16" t="n">
        <f aca="false">SUM(B8:B22)</f>
        <v>363300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N6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6"/>
    <col collapsed="false" customWidth="true" hidden="false" outlineLevel="0" max="2" min="2" style="0" width="26"/>
    <col collapsed="false" customWidth="true" hidden="false" outlineLevel="0" max="3" min="3" style="0" width="16"/>
    <col collapsed="false" customWidth="true" hidden="false" outlineLevel="0" max="4" min="4" style="0" width="14"/>
    <col collapsed="false" customWidth="true" hidden="false" outlineLevel="0" max="5" min="5" style="0" width="24"/>
    <col collapsed="false" customWidth="true" hidden="false" outlineLevel="0" max="8" min="6" style="0" width="10"/>
    <col collapsed="false" customWidth="true" hidden="false" outlineLevel="0" max="9" min="9" style="0" width="11"/>
    <col collapsed="false" customWidth="true" hidden="false" outlineLevel="0" max="10" min="10" style="0" width="16"/>
    <col collapsed="false" customWidth="true" hidden="false" outlineLevel="0" max="11" min="11" style="0" width="18"/>
    <col collapsed="false" customWidth="true" hidden="false" outlineLevel="0" max="12" min="12" style="0" width="11"/>
    <col collapsed="false" customWidth="true" hidden="false" outlineLevel="0" max="13" min="13" style="0" width="12"/>
    <col collapsed="false" customWidth="true" hidden="false" outlineLevel="0" max="14" min="14" style="0" width="34"/>
  </cols>
  <sheetData>
    <row r="1" customFormat="false" ht="17.35" hidden="false" customHeight="false" outlineLevel="0" collapsed="false">
      <c r="A1" s="1" t="s">
        <v>135</v>
      </c>
    </row>
    <row r="2" customFormat="false" ht="15" hidden="false" customHeight="false" outlineLevel="0" collapsed="false">
      <c r="A2" s="2" t="s">
        <v>136</v>
      </c>
    </row>
    <row r="4" customFormat="false" ht="26.85" hidden="false" customHeight="false" outlineLevel="0" collapsed="false">
      <c r="A4" s="7" t="s">
        <v>35</v>
      </c>
      <c r="B4" s="7" t="s">
        <v>137</v>
      </c>
      <c r="C4" s="7" t="s">
        <v>29</v>
      </c>
      <c r="D4" s="7" t="s">
        <v>32</v>
      </c>
      <c r="E4" s="7" t="s">
        <v>138</v>
      </c>
      <c r="F4" s="7" t="s">
        <v>139</v>
      </c>
      <c r="G4" s="7" t="s">
        <v>140</v>
      </c>
      <c r="H4" s="7" t="s">
        <v>141</v>
      </c>
      <c r="I4" s="7" t="s">
        <v>142</v>
      </c>
      <c r="J4" s="7" t="s">
        <v>143</v>
      </c>
      <c r="K4" s="7" t="s">
        <v>144</v>
      </c>
      <c r="L4" s="7" t="s">
        <v>145</v>
      </c>
      <c r="M4" s="7" t="s">
        <v>146</v>
      </c>
      <c r="N4" s="7" t="s">
        <v>147</v>
      </c>
    </row>
    <row r="5" customFormat="false" ht="15" hidden="false" customHeight="false" outlineLevel="0" collapsed="false">
      <c r="A5" s="8" t="s">
        <v>48</v>
      </c>
      <c r="B5" s="8" t="s">
        <v>148</v>
      </c>
      <c r="C5" s="8" t="s">
        <v>43</v>
      </c>
      <c r="D5" s="8" t="s">
        <v>46</v>
      </c>
      <c r="E5" s="8" t="s">
        <v>149</v>
      </c>
      <c r="F5" s="17"/>
      <c r="G5" s="17"/>
      <c r="H5" s="17"/>
      <c r="I5" s="18" t="n">
        <v>1.9</v>
      </c>
      <c r="J5" s="8" t="s">
        <v>150</v>
      </c>
      <c r="K5" s="8" t="s">
        <v>151</v>
      </c>
      <c r="L5" s="8" t="s">
        <v>152</v>
      </c>
      <c r="M5" s="8" t="s">
        <v>153</v>
      </c>
      <c r="N5" s="8" t="s">
        <v>154</v>
      </c>
    </row>
    <row r="6" customFormat="false" ht="15" hidden="false" customHeight="false" outlineLevel="0" collapsed="false">
      <c r="A6" s="8" t="s">
        <v>55</v>
      </c>
      <c r="B6" s="8" t="s">
        <v>155</v>
      </c>
      <c r="C6" s="8" t="s">
        <v>43</v>
      </c>
      <c r="D6" s="8" t="s">
        <v>46</v>
      </c>
      <c r="E6" s="8" t="s">
        <v>149</v>
      </c>
      <c r="F6" s="17"/>
      <c r="G6" s="17"/>
      <c r="H6" s="17"/>
      <c r="I6" s="18" t="n">
        <v>2.7</v>
      </c>
      <c r="J6" s="8" t="s">
        <v>150</v>
      </c>
      <c r="K6" s="8" t="s">
        <v>151</v>
      </c>
      <c r="L6" s="8" t="s">
        <v>152</v>
      </c>
      <c r="M6" s="8" t="s">
        <v>153</v>
      </c>
      <c r="N6" s="8" t="s">
        <v>156</v>
      </c>
    </row>
    <row r="7" customFormat="false" ht="15" hidden="false" customHeight="false" outlineLevel="0" collapsed="false">
      <c r="A7" s="8" t="s">
        <v>63</v>
      </c>
      <c r="B7" s="8" t="s">
        <v>157</v>
      </c>
      <c r="C7" s="8" t="s">
        <v>58</v>
      </c>
      <c r="D7" s="8" t="s">
        <v>61</v>
      </c>
      <c r="E7" s="8" t="s">
        <v>158</v>
      </c>
      <c r="F7" s="17"/>
      <c r="G7" s="17"/>
      <c r="H7" s="17"/>
      <c r="I7" s="18" t="n">
        <v>0.1</v>
      </c>
      <c r="J7" s="8" t="s">
        <v>159</v>
      </c>
      <c r="K7" s="8" t="s">
        <v>151</v>
      </c>
      <c r="L7" s="8" t="s">
        <v>152</v>
      </c>
      <c r="M7" s="8" t="s">
        <v>153</v>
      </c>
      <c r="N7" s="8" t="s">
        <v>160</v>
      </c>
    </row>
    <row r="8" customFormat="false" ht="15" hidden="false" customHeight="false" outlineLevel="0" collapsed="false">
      <c r="A8" s="8" t="s">
        <v>72</v>
      </c>
      <c r="B8" s="8" t="s">
        <v>161</v>
      </c>
      <c r="C8" s="8" t="s">
        <v>68</v>
      </c>
      <c r="D8" s="8" t="s">
        <v>46</v>
      </c>
      <c r="E8" s="8" t="s">
        <v>162</v>
      </c>
      <c r="F8" s="17"/>
      <c r="G8" s="17"/>
      <c r="H8" s="17"/>
      <c r="I8" s="18" t="n">
        <v>0.15</v>
      </c>
      <c r="J8" s="8" t="s">
        <v>159</v>
      </c>
      <c r="K8" s="8" t="s">
        <v>151</v>
      </c>
      <c r="L8" s="8" t="s">
        <v>152</v>
      </c>
      <c r="M8" s="8" t="s">
        <v>153</v>
      </c>
      <c r="N8" s="8" t="s">
        <v>163</v>
      </c>
    </row>
    <row r="9" customFormat="false" ht="15" hidden="false" customHeight="false" outlineLevel="0" collapsed="false">
      <c r="A9" s="8" t="s">
        <v>81</v>
      </c>
      <c r="B9" s="8" t="s">
        <v>164</v>
      </c>
      <c r="C9" s="8" t="s">
        <v>77</v>
      </c>
      <c r="D9" s="8" t="s">
        <v>80</v>
      </c>
      <c r="E9" s="8" t="s">
        <v>162</v>
      </c>
      <c r="F9" s="17"/>
      <c r="G9" s="17"/>
      <c r="H9" s="17"/>
      <c r="I9" s="18" t="n">
        <v>0.19</v>
      </c>
      <c r="J9" s="8" t="s">
        <v>159</v>
      </c>
      <c r="K9" s="8" t="s">
        <v>151</v>
      </c>
      <c r="L9" s="8" t="s">
        <v>152</v>
      </c>
      <c r="M9" s="8" t="s">
        <v>153</v>
      </c>
      <c r="N9" s="8" t="s">
        <v>165</v>
      </c>
    </row>
    <row r="10" customFormat="false" ht="15" hidden="false" customHeight="false" outlineLevel="0" collapsed="false">
      <c r="A10" s="8" t="s">
        <v>92</v>
      </c>
      <c r="B10" s="8" t="s">
        <v>89</v>
      </c>
      <c r="C10" s="8" t="s">
        <v>88</v>
      </c>
      <c r="D10" s="8" t="s">
        <v>80</v>
      </c>
      <c r="E10" s="8" t="s">
        <v>166</v>
      </c>
      <c r="F10" s="17"/>
      <c r="G10" s="17"/>
      <c r="H10" s="17"/>
      <c r="I10" s="18" t="n">
        <v>450</v>
      </c>
      <c r="J10" s="8" t="s">
        <v>167</v>
      </c>
      <c r="K10" s="8" t="s">
        <v>151</v>
      </c>
      <c r="L10" s="8" t="s">
        <v>152</v>
      </c>
      <c r="M10" s="8" t="s">
        <v>168</v>
      </c>
      <c r="N10" s="8" t="s">
        <v>169</v>
      </c>
    </row>
    <row r="11" customFormat="false" ht="15" hidden="false" customHeight="false" outlineLevel="0" collapsed="false">
      <c r="A11" s="8" t="s">
        <v>100</v>
      </c>
      <c r="B11" s="8" t="s">
        <v>97</v>
      </c>
      <c r="C11" s="8" t="s">
        <v>96</v>
      </c>
      <c r="D11" s="8" t="s">
        <v>80</v>
      </c>
      <c r="E11" s="8" t="s">
        <v>170</v>
      </c>
      <c r="F11" s="17"/>
      <c r="G11" s="17"/>
      <c r="H11" s="17"/>
      <c r="I11" s="18" t="n">
        <v>0.02</v>
      </c>
      <c r="J11" s="8" t="s">
        <v>171</v>
      </c>
      <c r="K11" s="8" t="s">
        <v>151</v>
      </c>
      <c r="L11" s="8" t="s">
        <v>152</v>
      </c>
      <c r="M11" s="8" t="s">
        <v>153</v>
      </c>
      <c r="N11" s="8" t="s">
        <v>172</v>
      </c>
    </row>
    <row r="12" customFormat="false" ht="15" hidden="false" customHeight="false" outlineLevel="0" collapsed="false">
      <c r="A12" s="8" t="s">
        <v>109</v>
      </c>
      <c r="B12" s="8" t="s">
        <v>173</v>
      </c>
      <c r="C12" s="8" t="s">
        <v>105</v>
      </c>
      <c r="D12" s="8" t="s">
        <v>174</v>
      </c>
      <c r="E12" s="8" t="s">
        <v>170</v>
      </c>
      <c r="F12" s="17"/>
      <c r="G12" s="17"/>
      <c r="H12" s="17"/>
      <c r="I12" s="18" t="n">
        <v>0.38</v>
      </c>
      <c r="J12" s="8" t="s">
        <v>175</v>
      </c>
      <c r="K12" s="8" t="s">
        <v>151</v>
      </c>
      <c r="L12" s="8" t="s">
        <v>152</v>
      </c>
      <c r="M12" s="8" t="s">
        <v>153</v>
      </c>
      <c r="N12" s="8" t="s">
        <v>176</v>
      </c>
    </row>
    <row r="13" customFormat="false" ht="15" hidden="false" customHeight="false" outlineLevel="0" collapsed="false">
      <c r="A13" s="8" t="s">
        <v>177</v>
      </c>
      <c r="B13" s="8" t="s">
        <v>178</v>
      </c>
      <c r="C13" s="8" t="s">
        <v>58</v>
      </c>
      <c r="D13" s="8" t="s">
        <v>46</v>
      </c>
      <c r="E13" s="8" t="s">
        <v>179</v>
      </c>
      <c r="F13" s="19" t="n">
        <v>2.68</v>
      </c>
      <c r="G13" s="19" t="n">
        <v>0.0001</v>
      </c>
      <c r="H13" s="19" t="n">
        <v>2E-005</v>
      </c>
      <c r="I13" s="20"/>
      <c r="J13" s="8" t="s">
        <v>175</v>
      </c>
      <c r="K13" s="8" t="s">
        <v>151</v>
      </c>
      <c r="L13" s="8" t="s">
        <v>152</v>
      </c>
      <c r="M13" s="8" t="s">
        <v>153</v>
      </c>
      <c r="N13" s="8" t="s">
        <v>180</v>
      </c>
    </row>
    <row r="14" customFormat="false" ht="15" hidden="false" customHeight="false" outlineLevel="0" collapsed="false">
      <c r="F14" s="21"/>
      <c r="G14" s="21"/>
      <c r="H14" s="21"/>
      <c r="I14" s="22"/>
    </row>
    <row r="15" customFormat="false" ht="15" hidden="false" customHeight="false" outlineLevel="0" collapsed="false">
      <c r="F15" s="21"/>
      <c r="G15" s="21"/>
      <c r="H15" s="21"/>
      <c r="I15" s="22"/>
    </row>
    <row r="16" customFormat="false" ht="15" hidden="false" customHeight="false" outlineLevel="0" collapsed="false">
      <c r="F16" s="21"/>
      <c r="G16" s="21"/>
      <c r="H16" s="21"/>
      <c r="I16" s="22"/>
    </row>
    <row r="17" customFormat="false" ht="15" hidden="false" customHeight="false" outlineLevel="0" collapsed="false">
      <c r="F17" s="21"/>
      <c r="G17" s="21"/>
      <c r="H17" s="21"/>
      <c r="I17" s="22"/>
    </row>
    <row r="18" customFormat="false" ht="15" hidden="false" customHeight="false" outlineLevel="0" collapsed="false">
      <c r="F18" s="21"/>
      <c r="G18" s="21"/>
      <c r="H18" s="21"/>
      <c r="I18" s="22"/>
    </row>
    <row r="19" customFormat="false" ht="15" hidden="false" customHeight="false" outlineLevel="0" collapsed="false">
      <c r="F19" s="21"/>
      <c r="G19" s="21"/>
      <c r="H19" s="21"/>
      <c r="I19" s="22"/>
    </row>
    <row r="20" customFormat="false" ht="15" hidden="false" customHeight="false" outlineLevel="0" collapsed="false">
      <c r="F20" s="21"/>
      <c r="G20" s="21"/>
      <c r="H20" s="21"/>
      <c r="I20" s="22"/>
    </row>
    <row r="21" customFormat="false" ht="15" hidden="false" customHeight="false" outlineLevel="0" collapsed="false">
      <c r="F21" s="21"/>
      <c r="G21" s="21"/>
      <c r="H21" s="21"/>
      <c r="I21" s="22"/>
    </row>
    <row r="22" customFormat="false" ht="15" hidden="false" customHeight="false" outlineLevel="0" collapsed="false">
      <c r="F22" s="21"/>
      <c r="G22" s="21"/>
      <c r="H22" s="21"/>
      <c r="I22" s="22"/>
    </row>
    <row r="23" customFormat="false" ht="15" hidden="false" customHeight="false" outlineLevel="0" collapsed="false">
      <c r="F23" s="21"/>
      <c r="G23" s="21"/>
      <c r="H23" s="21"/>
      <c r="I23" s="22"/>
    </row>
    <row r="24" customFormat="false" ht="15" hidden="false" customHeight="false" outlineLevel="0" collapsed="false">
      <c r="F24" s="21"/>
      <c r="G24" s="21"/>
      <c r="H24" s="21"/>
      <c r="I24" s="22"/>
    </row>
    <row r="25" customFormat="false" ht="15" hidden="false" customHeight="false" outlineLevel="0" collapsed="false">
      <c r="F25" s="21"/>
      <c r="G25" s="21"/>
      <c r="H25" s="21"/>
      <c r="I25" s="22"/>
    </row>
    <row r="26" customFormat="false" ht="15" hidden="false" customHeight="false" outlineLevel="0" collapsed="false">
      <c r="F26" s="21"/>
      <c r="G26" s="21"/>
      <c r="H26" s="21"/>
      <c r="I26" s="22"/>
    </row>
    <row r="27" customFormat="false" ht="15" hidden="false" customHeight="false" outlineLevel="0" collapsed="false">
      <c r="F27" s="21"/>
      <c r="G27" s="21"/>
      <c r="H27" s="21"/>
      <c r="I27" s="22"/>
    </row>
    <row r="28" customFormat="false" ht="15" hidden="false" customHeight="false" outlineLevel="0" collapsed="false">
      <c r="F28" s="21"/>
      <c r="G28" s="21"/>
      <c r="H28" s="21"/>
      <c r="I28" s="22"/>
    </row>
    <row r="29" customFormat="false" ht="15" hidden="false" customHeight="false" outlineLevel="0" collapsed="false">
      <c r="F29" s="21"/>
      <c r="G29" s="21"/>
      <c r="H29" s="21"/>
      <c r="I29" s="22"/>
    </row>
    <row r="30" customFormat="false" ht="15" hidden="false" customHeight="false" outlineLevel="0" collapsed="false">
      <c r="F30" s="21"/>
      <c r="G30" s="21"/>
      <c r="H30" s="21"/>
      <c r="I30" s="22"/>
    </row>
    <row r="31" customFormat="false" ht="15" hidden="false" customHeight="false" outlineLevel="0" collapsed="false">
      <c r="F31" s="21"/>
      <c r="G31" s="21"/>
      <c r="H31" s="21"/>
      <c r="I31" s="22"/>
    </row>
    <row r="32" customFormat="false" ht="15" hidden="false" customHeight="false" outlineLevel="0" collapsed="false">
      <c r="F32" s="21"/>
      <c r="G32" s="21"/>
      <c r="H32" s="21"/>
      <c r="I32" s="22"/>
    </row>
    <row r="33" customFormat="false" ht="15" hidden="false" customHeight="false" outlineLevel="0" collapsed="false">
      <c r="F33" s="21"/>
      <c r="G33" s="21"/>
      <c r="H33" s="21"/>
      <c r="I33" s="22"/>
    </row>
    <row r="34" customFormat="false" ht="15" hidden="false" customHeight="false" outlineLevel="0" collapsed="false">
      <c r="F34" s="21"/>
      <c r="G34" s="21"/>
      <c r="H34" s="21"/>
      <c r="I34" s="22"/>
    </row>
    <row r="35" customFormat="false" ht="15" hidden="false" customHeight="false" outlineLevel="0" collapsed="false">
      <c r="F35" s="21"/>
      <c r="G35" s="21"/>
      <c r="H35" s="21"/>
      <c r="I35" s="22"/>
    </row>
    <row r="36" customFormat="false" ht="15" hidden="false" customHeight="false" outlineLevel="0" collapsed="false">
      <c r="F36" s="21"/>
      <c r="G36" s="21"/>
      <c r="H36" s="21"/>
      <c r="I36" s="22"/>
    </row>
    <row r="37" customFormat="false" ht="15" hidden="false" customHeight="false" outlineLevel="0" collapsed="false">
      <c r="F37" s="21"/>
      <c r="G37" s="21"/>
      <c r="H37" s="21"/>
      <c r="I37" s="22"/>
    </row>
    <row r="38" customFormat="false" ht="15" hidden="false" customHeight="false" outlineLevel="0" collapsed="false">
      <c r="F38" s="21"/>
      <c r="G38" s="21"/>
      <c r="H38" s="21"/>
      <c r="I38" s="22"/>
    </row>
    <row r="39" customFormat="false" ht="15" hidden="false" customHeight="false" outlineLevel="0" collapsed="false">
      <c r="F39" s="21"/>
      <c r="G39" s="21"/>
      <c r="H39" s="21"/>
      <c r="I39" s="22"/>
    </row>
    <row r="40" customFormat="false" ht="15" hidden="false" customHeight="false" outlineLevel="0" collapsed="false">
      <c r="F40" s="21"/>
      <c r="G40" s="21"/>
      <c r="H40" s="21"/>
      <c r="I40" s="22"/>
    </row>
    <row r="41" customFormat="false" ht="15" hidden="false" customHeight="false" outlineLevel="0" collapsed="false">
      <c r="F41" s="21"/>
      <c r="G41" s="21"/>
      <c r="H41" s="21"/>
      <c r="I41" s="22"/>
    </row>
    <row r="42" customFormat="false" ht="15" hidden="false" customHeight="false" outlineLevel="0" collapsed="false">
      <c r="F42" s="21"/>
      <c r="G42" s="21"/>
      <c r="H42" s="21"/>
      <c r="I42" s="22"/>
    </row>
    <row r="43" customFormat="false" ht="15" hidden="false" customHeight="false" outlineLevel="0" collapsed="false">
      <c r="F43" s="21"/>
      <c r="G43" s="21"/>
      <c r="H43" s="21"/>
      <c r="I43" s="22"/>
    </row>
    <row r="44" customFormat="false" ht="15" hidden="false" customHeight="false" outlineLevel="0" collapsed="false">
      <c r="F44" s="21"/>
      <c r="G44" s="21"/>
      <c r="H44" s="21"/>
      <c r="I44" s="22"/>
    </row>
    <row r="45" customFormat="false" ht="15" hidden="false" customHeight="false" outlineLevel="0" collapsed="false">
      <c r="F45" s="21"/>
      <c r="G45" s="21"/>
      <c r="H45" s="21"/>
      <c r="I45" s="22"/>
    </row>
    <row r="46" customFormat="false" ht="15" hidden="false" customHeight="false" outlineLevel="0" collapsed="false">
      <c r="F46" s="21"/>
      <c r="G46" s="21"/>
      <c r="H46" s="21"/>
      <c r="I46" s="22"/>
    </row>
    <row r="47" customFormat="false" ht="15" hidden="false" customHeight="false" outlineLevel="0" collapsed="false">
      <c r="F47" s="21"/>
      <c r="G47" s="21"/>
      <c r="H47" s="21"/>
      <c r="I47" s="22"/>
    </row>
    <row r="48" customFormat="false" ht="15" hidden="false" customHeight="false" outlineLevel="0" collapsed="false">
      <c r="F48" s="21"/>
      <c r="G48" s="21"/>
      <c r="H48" s="21"/>
      <c r="I48" s="22"/>
    </row>
    <row r="49" customFormat="false" ht="15" hidden="false" customHeight="false" outlineLevel="0" collapsed="false">
      <c r="F49" s="21"/>
      <c r="G49" s="21"/>
      <c r="H49" s="21"/>
      <c r="I49" s="22"/>
    </row>
    <row r="50" customFormat="false" ht="15" hidden="false" customHeight="false" outlineLevel="0" collapsed="false">
      <c r="F50" s="21"/>
      <c r="G50" s="21"/>
      <c r="H50" s="21"/>
      <c r="I50" s="22"/>
    </row>
    <row r="51" customFormat="false" ht="15" hidden="false" customHeight="false" outlineLevel="0" collapsed="false">
      <c r="F51" s="21"/>
      <c r="G51" s="21"/>
      <c r="H51" s="21"/>
      <c r="I51" s="22"/>
    </row>
    <row r="52" customFormat="false" ht="15" hidden="false" customHeight="false" outlineLevel="0" collapsed="false">
      <c r="F52" s="21"/>
      <c r="G52" s="21"/>
      <c r="H52" s="21"/>
      <c r="I52" s="22"/>
    </row>
    <row r="53" customFormat="false" ht="15" hidden="false" customHeight="false" outlineLevel="0" collapsed="false">
      <c r="F53" s="21"/>
      <c r="G53" s="21"/>
      <c r="H53" s="21"/>
      <c r="I53" s="22"/>
    </row>
    <row r="54" customFormat="false" ht="15" hidden="false" customHeight="false" outlineLevel="0" collapsed="false">
      <c r="F54" s="21"/>
      <c r="G54" s="21"/>
      <c r="H54" s="21"/>
      <c r="I54" s="22"/>
    </row>
    <row r="55" customFormat="false" ht="15" hidden="false" customHeight="false" outlineLevel="0" collapsed="false">
      <c r="F55" s="21"/>
      <c r="G55" s="21"/>
      <c r="H55" s="21"/>
      <c r="I55" s="22"/>
    </row>
    <row r="56" customFormat="false" ht="15" hidden="false" customHeight="false" outlineLevel="0" collapsed="false">
      <c r="F56" s="21"/>
      <c r="G56" s="21"/>
      <c r="H56" s="21"/>
      <c r="I56" s="22"/>
    </row>
    <row r="57" customFormat="false" ht="15" hidden="false" customHeight="false" outlineLevel="0" collapsed="false">
      <c r="F57" s="21"/>
      <c r="G57" s="21"/>
      <c r="H57" s="21"/>
      <c r="I57" s="22"/>
    </row>
    <row r="58" customFormat="false" ht="15" hidden="false" customHeight="false" outlineLevel="0" collapsed="false">
      <c r="F58" s="21"/>
      <c r="G58" s="21"/>
      <c r="H58" s="21"/>
      <c r="I58" s="22"/>
    </row>
    <row r="59" customFormat="false" ht="15" hidden="false" customHeight="false" outlineLevel="0" collapsed="false">
      <c r="F59" s="21"/>
      <c r="G59" s="21"/>
      <c r="H59" s="21"/>
      <c r="I59" s="22"/>
    </row>
    <row r="60" customFormat="false" ht="15" hidden="false" customHeight="false" outlineLevel="0" collapsed="false">
      <c r="F60" s="21"/>
      <c r="G60" s="21"/>
      <c r="H60" s="21"/>
      <c r="I60" s="22"/>
    </row>
    <row r="61" customFormat="false" ht="15" hidden="false" customHeight="false" outlineLevel="0" collapsed="false">
      <c r="F61" s="21"/>
      <c r="G61" s="21"/>
      <c r="H61" s="21"/>
      <c r="I61" s="22"/>
    </row>
    <row r="62" customFormat="false" ht="15" hidden="false" customHeight="false" outlineLevel="0" collapsed="false">
      <c r="F62" s="21"/>
      <c r="G62" s="21"/>
      <c r="H62" s="21"/>
      <c r="I62" s="22"/>
    </row>
    <row r="63" customFormat="false" ht="15" hidden="false" customHeight="false" outlineLevel="0" collapsed="false">
      <c r="F63" s="21"/>
      <c r="G63" s="21"/>
      <c r="H63" s="21"/>
      <c r="I63" s="22"/>
    </row>
    <row r="64" customFormat="false" ht="15" hidden="false" customHeight="false" outlineLevel="0" collapsed="false">
      <c r="F64" s="21"/>
      <c r="G64" s="21"/>
      <c r="H64" s="21"/>
      <c r="I64" s="22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4"/>
    <col collapsed="false" customWidth="true" hidden="false" outlineLevel="0" max="2" min="2" style="0" width="12"/>
    <col collapsed="false" customWidth="true" hidden="false" outlineLevel="0" max="3" min="3" style="0" width="14"/>
    <col collapsed="false" customWidth="true" hidden="false" outlineLevel="0" max="4" min="4" style="0" width="40"/>
  </cols>
  <sheetData>
    <row r="1" customFormat="false" ht="17.35" hidden="false" customHeight="false" outlineLevel="0" collapsed="false">
      <c r="A1" s="1" t="s">
        <v>181</v>
      </c>
    </row>
    <row r="2" customFormat="false" ht="15" hidden="false" customHeight="false" outlineLevel="0" collapsed="false">
      <c r="A2" s="2" t="s">
        <v>182</v>
      </c>
    </row>
    <row r="4" customFormat="false" ht="15" hidden="false" customHeight="false" outlineLevel="0" collapsed="false">
      <c r="A4" s="7" t="s">
        <v>183</v>
      </c>
      <c r="B4" s="7" t="s">
        <v>184</v>
      </c>
      <c r="C4" s="7" t="s">
        <v>185</v>
      </c>
      <c r="D4" s="7" t="s">
        <v>147</v>
      </c>
    </row>
    <row r="5" customFormat="false" ht="15" hidden="false" customHeight="false" outlineLevel="0" collapsed="false">
      <c r="A5" s="8" t="s">
        <v>186</v>
      </c>
      <c r="B5" s="8" t="n">
        <v>1</v>
      </c>
      <c r="C5" s="8" t="s">
        <v>187</v>
      </c>
      <c r="D5" s="8" t="s">
        <v>188</v>
      </c>
    </row>
    <row r="6" customFormat="false" ht="15" hidden="false" customHeight="false" outlineLevel="0" collapsed="false">
      <c r="A6" s="8" t="s">
        <v>189</v>
      </c>
      <c r="B6" s="8" t="n">
        <v>29.8</v>
      </c>
      <c r="C6" s="8" t="s">
        <v>187</v>
      </c>
      <c r="D6" s="8" t="s">
        <v>190</v>
      </c>
    </row>
    <row r="7" customFormat="false" ht="15" hidden="false" customHeight="false" outlineLevel="0" collapsed="false">
      <c r="A7" s="8" t="s">
        <v>191</v>
      </c>
      <c r="B7" s="8" t="n">
        <v>273</v>
      </c>
      <c r="C7" s="8" t="s">
        <v>187</v>
      </c>
      <c r="D7" s="8" t="s">
        <v>192</v>
      </c>
    </row>
    <row r="8" customFormat="false" ht="15" hidden="false" customHeight="false" outlineLevel="0" collapsed="false">
      <c r="A8" s="8" t="s">
        <v>193</v>
      </c>
      <c r="B8" s="8" t="n">
        <v>1530</v>
      </c>
      <c r="C8" s="8" t="s">
        <v>187</v>
      </c>
      <c r="D8" s="8" t="s">
        <v>194</v>
      </c>
    </row>
    <row r="9" customFormat="false" ht="15" hidden="false" customHeight="false" outlineLevel="0" collapsed="false">
      <c r="A9" s="8" t="s">
        <v>195</v>
      </c>
      <c r="B9" s="8" t="n">
        <v>14600</v>
      </c>
      <c r="C9" s="8" t="s">
        <v>187</v>
      </c>
      <c r="D9" s="8" t="s">
        <v>196</v>
      </c>
    </row>
    <row r="10" customFormat="false" ht="15" hidden="false" customHeight="false" outlineLevel="0" collapsed="false">
      <c r="A10" s="8" t="s">
        <v>197</v>
      </c>
      <c r="B10" s="8" t="n">
        <v>7380</v>
      </c>
      <c r="C10" s="8" t="s">
        <v>187</v>
      </c>
      <c r="D10" s="8" t="s">
        <v>198</v>
      </c>
    </row>
    <row r="11" customFormat="false" ht="15" hidden="false" customHeight="false" outlineLevel="0" collapsed="false">
      <c r="A11" s="8" t="s">
        <v>199</v>
      </c>
      <c r="B11" s="8" t="n">
        <v>25200</v>
      </c>
      <c r="C11" s="8" t="s">
        <v>187</v>
      </c>
      <c r="D11" s="8" t="s">
        <v>200</v>
      </c>
    </row>
    <row r="12" customFormat="false" ht="15" hidden="false" customHeight="false" outlineLevel="0" collapsed="false">
      <c r="A12" s="8" t="s">
        <v>201</v>
      </c>
      <c r="B12" s="8" t="n">
        <v>17400</v>
      </c>
      <c r="C12" s="8" t="s">
        <v>187</v>
      </c>
      <c r="D12" s="8" t="s">
        <v>202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5"/>
    <col collapsed="false" customWidth="true" hidden="false" outlineLevel="0" max="3" min="2" style="0" width="16"/>
    <col collapsed="false" customWidth="true" hidden="false" outlineLevel="0" max="4" min="4" style="0" width="10"/>
    <col collapsed="false" customWidth="true" hidden="false" outlineLevel="0" max="5" min="5" style="0" width="34"/>
    <col collapsed="false" customWidth="true" hidden="false" outlineLevel="0" max="6" min="6" style="0" width="20"/>
  </cols>
  <sheetData>
    <row r="1" customFormat="false" ht="17.35" hidden="false" customHeight="false" outlineLevel="0" collapsed="false">
      <c r="A1" s="1" t="s">
        <v>203</v>
      </c>
    </row>
    <row r="2" customFormat="false" ht="15" hidden="false" customHeight="false" outlineLevel="0" collapsed="false">
      <c r="A2" s="2" t="s">
        <v>204</v>
      </c>
    </row>
    <row r="4" customFormat="false" ht="26.85" hidden="false" customHeight="false" outlineLevel="0" collapsed="false">
      <c r="A4" s="7" t="s">
        <v>205</v>
      </c>
      <c r="B4" s="7" t="s">
        <v>206</v>
      </c>
      <c r="C4" s="7" t="s">
        <v>207</v>
      </c>
      <c r="D4" s="7" t="s">
        <v>208</v>
      </c>
      <c r="E4" s="7" t="s">
        <v>209</v>
      </c>
      <c r="F4" s="7" t="s">
        <v>147</v>
      </c>
    </row>
    <row r="5" customFormat="false" ht="15" hidden="false" customHeight="false" outlineLevel="0" collapsed="false">
      <c r="A5" s="8" t="s">
        <v>210</v>
      </c>
      <c r="B5" s="8" t="s">
        <v>47</v>
      </c>
      <c r="C5" s="8" t="s">
        <v>91</v>
      </c>
      <c r="D5" s="8" t="n">
        <v>0.001</v>
      </c>
      <c r="E5" s="8" t="s">
        <v>211</v>
      </c>
      <c r="F5" s="8" t="s">
        <v>212</v>
      </c>
    </row>
    <row r="6" customFormat="false" ht="15" hidden="false" customHeight="false" outlineLevel="0" collapsed="false">
      <c r="A6" s="8" t="s">
        <v>213</v>
      </c>
      <c r="B6" s="8" t="s">
        <v>214</v>
      </c>
      <c r="C6" s="8" t="s">
        <v>62</v>
      </c>
      <c r="D6" s="8" t="n">
        <v>1</v>
      </c>
      <c r="E6" s="8" t="s">
        <v>215</v>
      </c>
      <c r="F6" s="8" t="s">
        <v>216</v>
      </c>
    </row>
    <row r="7" customFormat="false" ht="15" hidden="false" customHeight="false" outlineLevel="0" collapsed="false">
      <c r="A7" s="8" t="s">
        <v>217</v>
      </c>
      <c r="B7" s="8" t="s">
        <v>218</v>
      </c>
      <c r="C7" s="8" t="s">
        <v>99</v>
      </c>
      <c r="D7" s="8" t="n">
        <v>1000</v>
      </c>
      <c r="E7" s="8" t="s">
        <v>219</v>
      </c>
      <c r="F7" s="8" t="s">
        <v>212</v>
      </c>
    </row>
    <row r="8" customFormat="false" ht="15" hidden="false" customHeight="false" outlineLevel="0" collapsed="false">
      <c r="A8" s="8" t="s">
        <v>220</v>
      </c>
      <c r="B8" s="8" t="s">
        <v>221</v>
      </c>
      <c r="C8" s="8" t="s">
        <v>222</v>
      </c>
      <c r="D8" s="8" t="n">
        <v>2</v>
      </c>
      <c r="E8" s="8" t="s">
        <v>223</v>
      </c>
      <c r="F8" s="8" t="s">
        <v>224</v>
      </c>
    </row>
    <row r="11" customFormat="false" ht="15" hidden="false" customHeight="false" outlineLevel="0" collapsed="false">
      <c r="A11" s="3" t="s">
        <v>225</v>
      </c>
    </row>
    <row r="12" customFormat="false" ht="15" hidden="false" customHeight="false" outlineLevel="0" collapsed="false">
      <c r="A12" s="0" t="s">
        <v>226</v>
      </c>
      <c r="B12" s="10" t="n">
        <v>25</v>
      </c>
    </row>
    <row r="13" customFormat="false" ht="15" hidden="false" customHeight="false" outlineLevel="0" collapsed="false">
      <c r="A13" s="0" t="s">
        <v>227</v>
      </c>
      <c r="B13" s="10" t="n">
        <v>800</v>
      </c>
    </row>
    <row r="14" customFormat="false" ht="15" hidden="false" customHeight="false" outlineLevel="0" collapsed="false">
      <c r="A14" s="0" t="s">
        <v>228</v>
      </c>
      <c r="B14" s="23" t="n">
        <f aca="false">B12*B13</f>
        <v>20000</v>
      </c>
    </row>
    <row r="15" customFormat="false" ht="15" hidden="false" customHeight="false" outlineLevel="0" collapsed="false">
      <c r="A15" s="0" t="s">
        <v>229</v>
      </c>
      <c r="B15" s="10" t="n">
        <v>50</v>
      </c>
    </row>
    <row r="16" customFormat="false" ht="15" hidden="false" customHeight="false" outlineLevel="0" collapsed="false">
      <c r="A16" s="0" t="s">
        <v>230</v>
      </c>
      <c r="B16" s="10" t="n">
        <v>12</v>
      </c>
    </row>
    <row r="17" customFormat="false" ht="15" hidden="false" customHeight="false" outlineLevel="0" collapsed="false">
      <c r="A17" s="0" t="s">
        <v>231</v>
      </c>
      <c r="B17" s="10" t="n">
        <v>230</v>
      </c>
    </row>
    <row r="18" customFormat="false" ht="15" hidden="false" customHeight="false" outlineLevel="0" collapsed="false">
      <c r="A18" s="0" t="s">
        <v>232</v>
      </c>
      <c r="B18" s="23" t="n">
        <f aca="false">B15*B16*2*B17</f>
        <v>276000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P20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1"/>
    <col collapsed="false" customWidth="true" hidden="false" outlineLevel="0" max="2" min="2" style="0" width="15"/>
    <col collapsed="false" customWidth="true" hidden="false" outlineLevel="0" max="3" min="3" style="0" width="28"/>
    <col collapsed="false" customWidth="true" hidden="false" outlineLevel="0" max="4" min="4" style="0" width="12"/>
    <col collapsed="false" customWidth="true" hidden="false" outlineLevel="0" max="5" min="5" style="0" width="13"/>
    <col collapsed="false" customWidth="true" hidden="false" outlineLevel="0" max="6" min="6" style="0" width="16"/>
    <col collapsed="false" customWidth="true" hidden="false" outlineLevel="0" max="7" min="7" style="0" width="22"/>
    <col collapsed="false" customWidth="true" hidden="false" outlineLevel="0" max="8" min="8" style="0" width="12"/>
    <col collapsed="false" customWidth="true" hidden="false" outlineLevel="0" max="9" min="9" style="0" width="10"/>
    <col collapsed="false" customWidth="true" hidden="false" outlineLevel="0" max="10" min="10" style="0" width="15"/>
    <col collapsed="false" customWidth="true" hidden="false" outlineLevel="0" max="11" min="11" style="0" width="12"/>
    <col collapsed="false" customWidth="true" hidden="false" outlineLevel="0" max="13" min="12" style="0" width="11"/>
    <col collapsed="false" customWidth="true" hidden="false" outlineLevel="0" max="14" min="14" style="0" width="16"/>
    <col collapsed="false" customWidth="true" hidden="false" outlineLevel="0" max="15" min="15" style="0" width="15"/>
    <col collapsed="false" customWidth="true" hidden="false" outlineLevel="0" max="16" min="16" style="0" width="16"/>
  </cols>
  <sheetData>
    <row r="1" customFormat="false" ht="17.35" hidden="false" customHeight="false" outlineLevel="0" collapsed="false">
      <c r="A1" s="1" t="s">
        <v>233</v>
      </c>
    </row>
    <row r="2" customFormat="false" ht="15" hidden="false" customHeight="false" outlineLevel="0" collapsed="false">
      <c r="A2" s="2" t="s">
        <v>234</v>
      </c>
    </row>
    <row r="4" customFormat="false" ht="26.85" hidden="false" customHeight="false" outlineLevel="0" collapsed="false">
      <c r="A4" s="7" t="s">
        <v>25</v>
      </c>
      <c r="B4" s="7" t="s">
        <v>29</v>
      </c>
      <c r="C4" s="7" t="s">
        <v>235</v>
      </c>
      <c r="D4" s="7" t="s">
        <v>33</v>
      </c>
      <c r="E4" s="7" t="s">
        <v>34</v>
      </c>
      <c r="F4" s="7" t="s">
        <v>35</v>
      </c>
      <c r="G4" s="7" t="s">
        <v>138</v>
      </c>
      <c r="H4" s="7" t="s">
        <v>236</v>
      </c>
      <c r="I4" s="7" t="s">
        <v>142</v>
      </c>
      <c r="J4" s="7" t="s">
        <v>237</v>
      </c>
      <c r="K4" s="7" t="s">
        <v>238</v>
      </c>
      <c r="L4" s="7" t="s">
        <v>239</v>
      </c>
      <c r="M4" s="7" t="s">
        <v>240</v>
      </c>
      <c r="N4" s="7" t="s">
        <v>241</v>
      </c>
      <c r="O4" s="7" t="s">
        <v>242</v>
      </c>
      <c r="P4" s="7" t="s">
        <v>243</v>
      </c>
    </row>
    <row r="5" customFormat="false" ht="15" hidden="false" customHeight="false" outlineLevel="0" collapsed="false">
      <c r="A5" s="24" t="str">
        <f aca="false">IF(Activity_Data!A5="","",Activity_Data!A5)</f>
        <v>ACT_0001</v>
      </c>
      <c r="B5" s="24" t="str">
        <f aca="false">IF($A5="","",Activity_Data!E5)</f>
        <v>Category 1</v>
      </c>
      <c r="C5" s="24" t="str">
        <f aca="false">IF($A5="","",Activity_Data!F5)</f>
        <v>Steel procurement</v>
      </c>
      <c r="D5" s="25" t="n">
        <f aca="false">IF($A5="","",Activity_Data!I5)</f>
        <v>10000</v>
      </c>
      <c r="E5" s="24" t="str">
        <f aca="false">IF($A5="","",Activity_Data!J5)</f>
        <v>kg</v>
      </c>
      <c r="F5" s="24" t="str">
        <f aca="false">IF($A5="","",Activity_Data!K5)</f>
        <v>EF_STEEL_01</v>
      </c>
      <c r="G5" s="24" t="str">
        <f aca="false">IF($A5="","",IFERROR(INDEX(EF_Library!$E$5:$E$64,MATCH($F5,EF_Library!$A$5:$A$64,0)),"EF_ID not found"))</f>
        <v>kg CO2e/kg</v>
      </c>
      <c r="H5" s="13" t="str">
        <f aca="false">IF($A5="","",IFERROR(IF(TRIM(MID(G5,FIND("/",G5)+1,60))=TRIM(E5),"OK","Check unit"),"Check unit"))</f>
        <v>OK</v>
      </c>
      <c r="I5" s="26" t="n">
        <f aca="false">IF($A5="","",IFERROR(INDEX(EF_Library!$I$5:$I$64,MATCH($F5,EF_Library!$A$5:$A$64,0)),""))</f>
        <v>1.9</v>
      </c>
      <c r="J5" s="26" t="n">
        <f aca="false">IF(OR($A5="",I5="",I5=0),"",D5*I5)</f>
        <v>19000</v>
      </c>
      <c r="K5" s="26" t="n">
        <f aca="false">IF($A5="","",IFERROR(D5*INDEX(EF_Library!$F$5:$F$64,MATCH($F5,EF_Library!$A$5:$A$64,0)),0))</f>
        <v>0</v>
      </c>
      <c r="L5" s="26" t="n">
        <f aca="false">IF($A5="","",IFERROR(D5*INDEX(EF_Library!$G$5:$G$64,MATCH($F5,EF_Library!$A$5:$A$64,0)),0))</f>
        <v>0</v>
      </c>
      <c r="M5" s="26" t="n">
        <f aca="false">IF($A5="","",IFERROR(D5*INDEX(EF_Library!$H$5:$H$64,MATCH($F5,EF_Library!$A$5:$A$64,0)),0))</f>
        <v>0</v>
      </c>
      <c r="N5" s="26" t="n">
        <f aca="false">IF($A5="","",K5+L5*INDEX(GWP_Table!$B$5:$B$12,MATCH("CH4",GWP_Table!$A$5:$A$12,0))+M5*INDEX(GWP_Table!$B$5:$B$12,MATCH("N2O",GWP_Table!$A$5:$A$12,0)))</f>
        <v>0</v>
      </c>
      <c r="O5" s="26" t="n">
        <f aca="false">IF($A5="","",IF(J5&lt;&gt;"",J5,N5))</f>
        <v>19000</v>
      </c>
      <c r="P5" s="13" t="str">
        <f aca="false">IF($A5="","",IF(G5="EF_ID not found","Missing EF",IF(H5&lt;&gt;"OK","Unit mismatch",IF(AND(D5&gt;0,O5=0),"Zero result","OK"))))</f>
        <v>OK</v>
      </c>
    </row>
    <row r="6" customFormat="false" ht="15" hidden="false" customHeight="false" outlineLevel="0" collapsed="false">
      <c r="A6" s="24" t="str">
        <f aca="false">IF(Activity_Data!A6="","",Activity_Data!A6)</f>
        <v>ACT_0002</v>
      </c>
      <c r="B6" s="24" t="str">
        <f aca="false">IF($A6="","",Activity_Data!E6)</f>
        <v>Category 1</v>
      </c>
      <c r="C6" s="24" t="str">
        <f aca="false">IF($A6="","",Activity_Data!F6)</f>
        <v>Plastic procurement</v>
      </c>
      <c r="D6" s="25" t="n">
        <f aca="false">IF($A6="","",Activity_Data!I6)</f>
        <v>2500</v>
      </c>
      <c r="E6" s="24" t="str">
        <f aca="false">IF($A6="","",Activity_Data!J6)</f>
        <v>kg</v>
      </c>
      <c r="F6" s="24" t="str">
        <f aca="false">IF($A6="","",Activity_Data!K6)</f>
        <v>EF_PLASTIC_01</v>
      </c>
      <c r="G6" s="24" t="str">
        <f aca="false">IF($A6="","",IFERROR(INDEX(EF_Library!$E$5:$E$64,MATCH($F6,EF_Library!$A$5:$A$64,0)),"EF_ID not found"))</f>
        <v>kg CO2e/kg</v>
      </c>
      <c r="H6" s="13" t="str">
        <f aca="false">IF($A6="","",IFERROR(IF(TRIM(MID(G6,FIND("/",G6)+1,60))=TRIM(E6),"OK","Check unit"),"Check unit"))</f>
        <v>OK</v>
      </c>
      <c r="I6" s="26" t="n">
        <f aca="false">IF($A6="","",IFERROR(INDEX(EF_Library!$I$5:$I$64,MATCH($F6,EF_Library!$A$5:$A$64,0)),""))</f>
        <v>2.7</v>
      </c>
      <c r="J6" s="26" t="n">
        <f aca="false">IF(OR($A6="",I6="",I6=0),"",D6*I6)</f>
        <v>6750</v>
      </c>
      <c r="K6" s="26" t="n">
        <f aca="false">IF($A6="","",IFERROR(D6*INDEX(EF_Library!$F$5:$F$64,MATCH($F6,EF_Library!$A$5:$A$64,0)),0))</f>
        <v>0</v>
      </c>
      <c r="L6" s="26" t="n">
        <f aca="false">IF($A6="","",IFERROR(D6*INDEX(EF_Library!$G$5:$G$64,MATCH($F6,EF_Library!$A$5:$A$64,0)),0))</f>
        <v>0</v>
      </c>
      <c r="M6" s="26" t="n">
        <f aca="false">IF($A6="","",IFERROR(D6*INDEX(EF_Library!$H$5:$H$64,MATCH($F6,EF_Library!$A$5:$A$64,0)),0))</f>
        <v>0</v>
      </c>
      <c r="N6" s="26" t="n">
        <f aca="false">IF($A6="","",K6+L6*INDEX(GWP_Table!$B$5:$B$12,MATCH("CH4",GWP_Table!$A$5:$A$12,0))+M6*INDEX(GWP_Table!$B$5:$B$12,MATCH("N2O",GWP_Table!$A$5:$A$12,0)))</f>
        <v>0</v>
      </c>
      <c r="O6" s="26" t="n">
        <f aca="false">IF($A6="","",IF(J6&lt;&gt;"",J6,N6))</f>
        <v>6750</v>
      </c>
      <c r="P6" s="13" t="str">
        <f aca="false">IF($A6="","",IF(G6="EF_ID not found","Missing EF",IF(H6&lt;&gt;"OK","Unit mismatch",IF(AND(D6&gt;0,O6=0),"Zero result","OK"))))</f>
        <v>OK</v>
      </c>
    </row>
    <row r="7" customFormat="false" ht="15" hidden="false" customHeight="false" outlineLevel="0" collapsed="false">
      <c r="A7" s="24" t="str">
        <f aca="false">IF(Activity_Data!A7="","",Activity_Data!A7)</f>
        <v>ACT_0003</v>
      </c>
      <c r="B7" s="24" t="str">
        <f aca="false">IF($A7="","",Activity_Data!E7)</f>
        <v>Category 4</v>
      </c>
      <c r="C7" s="24" t="str">
        <f aca="false">IF($A7="","",Activity_Data!F7)</f>
        <v>Road freight inbound</v>
      </c>
      <c r="D7" s="25" t="n">
        <f aca="false">IF($A7="","",Activity_Data!I7)</f>
        <v>20000</v>
      </c>
      <c r="E7" s="24" t="str">
        <f aca="false">IF($A7="","",Activity_Data!J7)</f>
        <v>tonne-km</v>
      </c>
      <c r="F7" s="24" t="str">
        <f aca="false">IF($A7="","",Activity_Data!K7)</f>
        <v>EF_TRUCK_EU</v>
      </c>
      <c r="G7" s="24" t="str">
        <f aca="false">IF($A7="","",IFERROR(INDEX(EF_Library!$E$5:$E$64,MATCH($F7,EF_Library!$A$5:$A$64,0)),"EF_ID not found"))</f>
        <v>kg CO2e/tonne-km</v>
      </c>
      <c r="H7" s="13" t="str">
        <f aca="false">IF($A7="","",IFERROR(IF(TRIM(MID(G7,FIND("/",G7)+1,60))=TRIM(E7),"OK","Check unit"),"Check unit"))</f>
        <v>OK</v>
      </c>
      <c r="I7" s="26" t="n">
        <f aca="false">IF($A7="","",IFERROR(INDEX(EF_Library!$I$5:$I$64,MATCH($F7,EF_Library!$A$5:$A$64,0)),""))</f>
        <v>0.1</v>
      </c>
      <c r="J7" s="26" t="n">
        <f aca="false">IF(OR($A7="",I7="",I7=0),"",D7*I7)</f>
        <v>2000</v>
      </c>
      <c r="K7" s="26" t="n">
        <f aca="false">IF($A7="","",IFERROR(D7*INDEX(EF_Library!$F$5:$F$64,MATCH($F7,EF_Library!$A$5:$A$64,0)),0))</f>
        <v>0</v>
      </c>
      <c r="L7" s="26" t="n">
        <f aca="false">IF($A7="","",IFERROR(D7*INDEX(EF_Library!$G$5:$G$64,MATCH($F7,EF_Library!$A$5:$A$64,0)),0))</f>
        <v>0</v>
      </c>
      <c r="M7" s="26" t="n">
        <f aca="false">IF($A7="","",IFERROR(D7*INDEX(EF_Library!$H$5:$H$64,MATCH($F7,EF_Library!$A$5:$A$64,0)),0))</f>
        <v>0</v>
      </c>
      <c r="N7" s="26" t="n">
        <f aca="false">IF($A7="","",K7+L7*INDEX(GWP_Table!$B$5:$B$12,MATCH("CH4",GWP_Table!$A$5:$A$12,0))+M7*INDEX(GWP_Table!$B$5:$B$12,MATCH("N2O",GWP_Table!$A$5:$A$12,0)))</f>
        <v>0</v>
      </c>
      <c r="O7" s="26" t="n">
        <f aca="false">IF($A7="","",IF(J7&lt;&gt;"",J7,N7))</f>
        <v>2000</v>
      </c>
      <c r="P7" s="13" t="str">
        <f aca="false">IF($A7="","",IF(G7="EF_ID not found","Missing EF",IF(H7&lt;&gt;"OK","Unit mismatch",IF(AND(D7&gt;0,O7=0),"Zero result","OK"))))</f>
        <v>OK</v>
      </c>
    </row>
    <row r="8" customFormat="false" ht="15" hidden="false" customHeight="false" outlineLevel="0" collapsed="false">
      <c r="A8" s="24" t="str">
        <f aca="false">IF(Activity_Data!A8="","",Activity_Data!A8)</f>
        <v>ACT_0004</v>
      </c>
      <c r="B8" s="24" t="str">
        <f aca="false">IF($A8="","",Activity_Data!E8)</f>
        <v>Category 6</v>
      </c>
      <c r="C8" s="24" t="str">
        <f aca="false">IF($A8="","",Activity_Data!F8)</f>
        <v>Long-haul air travel</v>
      </c>
      <c r="D8" s="25" t="n">
        <f aca="false">IF($A8="","",Activity_Data!I8)</f>
        <v>15000</v>
      </c>
      <c r="E8" s="24" t="str">
        <f aca="false">IF($A8="","",Activity_Data!J8)</f>
        <v>passenger-km</v>
      </c>
      <c r="F8" s="24" t="str">
        <f aca="false">IF($A8="","",Activity_Data!K8)</f>
        <v>EF_AIR_LONG</v>
      </c>
      <c r="G8" s="24" t="str">
        <f aca="false">IF($A8="","",IFERROR(INDEX(EF_Library!$E$5:$E$64,MATCH($F8,EF_Library!$A$5:$A$64,0)),"EF_ID not found"))</f>
        <v>kg CO2e/passenger-km</v>
      </c>
      <c r="H8" s="13" t="str">
        <f aca="false">IF($A8="","",IFERROR(IF(TRIM(MID(G8,FIND("/",G8)+1,60))=TRIM(E8),"OK","Check unit"),"Check unit"))</f>
        <v>OK</v>
      </c>
      <c r="I8" s="26" t="n">
        <f aca="false">IF($A8="","",IFERROR(INDEX(EF_Library!$I$5:$I$64,MATCH($F8,EF_Library!$A$5:$A$64,0)),""))</f>
        <v>0.15</v>
      </c>
      <c r="J8" s="26" t="n">
        <f aca="false">IF(OR($A8="",I8="",I8=0),"",D8*I8)</f>
        <v>2250</v>
      </c>
      <c r="K8" s="26" t="n">
        <f aca="false">IF($A8="","",IFERROR(D8*INDEX(EF_Library!$F$5:$F$64,MATCH($F8,EF_Library!$A$5:$A$64,0)),0))</f>
        <v>0</v>
      </c>
      <c r="L8" s="26" t="n">
        <f aca="false">IF($A8="","",IFERROR(D8*INDEX(EF_Library!$G$5:$G$64,MATCH($F8,EF_Library!$A$5:$A$64,0)),0))</f>
        <v>0</v>
      </c>
      <c r="M8" s="26" t="n">
        <f aca="false">IF($A8="","",IFERROR(D8*INDEX(EF_Library!$H$5:$H$64,MATCH($F8,EF_Library!$A$5:$A$64,0)),0))</f>
        <v>0</v>
      </c>
      <c r="N8" s="26" t="n">
        <f aca="false">IF($A8="","",K8+L8*INDEX(GWP_Table!$B$5:$B$12,MATCH("CH4",GWP_Table!$A$5:$A$12,0))+M8*INDEX(GWP_Table!$B$5:$B$12,MATCH("N2O",GWP_Table!$A$5:$A$12,0)))</f>
        <v>0</v>
      </c>
      <c r="O8" s="26" t="n">
        <f aca="false">IF($A8="","",IF(J8&lt;&gt;"",J8,N8))</f>
        <v>2250</v>
      </c>
      <c r="P8" s="13" t="str">
        <f aca="false">IF($A8="","",IF(G8="EF_ID not found","Missing EF",IF(H8&lt;&gt;"OK","Unit mismatch",IF(AND(D8&gt;0,O8=0),"Zero result","OK"))))</f>
        <v>OK</v>
      </c>
    </row>
    <row r="9" customFormat="false" ht="15" hidden="false" customHeight="false" outlineLevel="0" collapsed="false">
      <c r="A9" s="24" t="str">
        <f aca="false">IF(Activity_Data!A9="","",Activity_Data!A9)</f>
        <v>ACT_0005</v>
      </c>
      <c r="B9" s="24" t="str">
        <f aca="false">IF($A9="","",Activity_Data!E9)</f>
        <v>Category 7</v>
      </c>
      <c r="C9" s="24" t="str">
        <f aca="false">IF($A9="","",Activity_Data!F9)</f>
        <v>Employee car commuting</v>
      </c>
      <c r="D9" s="25" t="n">
        <f aca="false">IF($A9="","",Activity_Data!I9)</f>
        <v>120000</v>
      </c>
      <c r="E9" s="24" t="str">
        <f aca="false">IF($A9="","",Activity_Data!J9)</f>
        <v>passenger-km</v>
      </c>
      <c r="F9" s="24" t="str">
        <f aca="false">IF($A9="","",Activity_Data!K9)</f>
        <v>EF_CAR_JP</v>
      </c>
      <c r="G9" s="24" t="str">
        <f aca="false">IF($A9="","",IFERROR(INDEX(EF_Library!$E$5:$E$64,MATCH($F9,EF_Library!$A$5:$A$64,0)),"EF_ID not found"))</f>
        <v>kg CO2e/passenger-km</v>
      </c>
      <c r="H9" s="13" t="str">
        <f aca="false">IF($A9="","",IFERROR(IF(TRIM(MID(G9,FIND("/",G9)+1,60))=TRIM(E9),"OK","Check unit"),"Check unit"))</f>
        <v>OK</v>
      </c>
      <c r="I9" s="26" t="n">
        <f aca="false">IF($A9="","",IFERROR(INDEX(EF_Library!$I$5:$I$64,MATCH($F9,EF_Library!$A$5:$A$64,0)),""))</f>
        <v>0.19</v>
      </c>
      <c r="J9" s="26" t="n">
        <f aca="false">IF(OR($A9="",I9="",I9=0),"",D9*I9)</f>
        <v>22800</v>
      </c>
      <c r="K9" s="26" t="n">
        <f aca="false">IF($A9="","",IFERROR(D9*INDEX(EF_Library!$F$5:$F$64,MATCH($F9,EF_Library!$A$5:$A$64,0)),0))</f>
        <v>0</v>
      </c>
      <c r="L9" s="26" t="n">
        <f aca="false">IF($A9="","",IFERROR(D9*INDEX(EF_Library!$G$5:$G$64,MATCH($F9,EF_Library!$A$5:$A$64,0)),0))</f>
        <v>0</v>
      </c>
      <c r="M9" s="26" t="n">
        <f aca="false">IF($A9="","",IFERROR(D9*INDEX(EF_Library!$H$5:$H$64,MATCH($F9,EF_Library!$A$5:$A$64,0)),0))</f>
        <v>0</v>
      </c>
      <c r="N9" s="26" t="n">
        <f aca="false">IF($A9="","",K9+L9*INDEX(GWP_Table!$B$5:$B$12,MATCH("CH4",GWP_Table!$A$5:$A$12,0))+M9*INDEX(GWP_Table!$B$5:$B$12,MATCH("N2O",GWP_Table!$A$5:$A$12,0)))</f>
        <v>0</v>
      </c>
      <c r="O9" s="26" t="n">
        <f aca="false">IF($A9="","",IF(J9&lt;&gt;"",J9,N9))</f>
        <v>22800</v>
      </c>
      <c r="P9" s="13" t="str">
        <f aca="false">IF($A9="","",IF(G9="EF_ID not found","Missing EF",IF(H9&lt;&gt;"OK","Unit mismatch",IF(AND(D9&gt;0,O9=0),"Zero result","OK"))))</f>
        <v>OK</v>
      </c>
    </row>
    <row r="10" customFormat="false" ht="15" hidden="false" customHeight="false" outlineLevel="0" collapsed="false">
      <c r="A10" s="24" t="str">
        <f aca="false">IF(Activity_Data!A10="","",Activity_Data!A10)</f>
        <v>ACT_0006</v>
      </c>
      <c r="B10" s="24" t="str">
        <f aca="false">IF($A10="","",Activity_Data!E10)</f>
        <v>Category 5</v>
      </c>
      <c r="C10" s="24" t="str">
        <f aca="false">IF($A10="","",Activity_Data!F10)</f>
        <v>Landfill waste</v>
      </c>
      <c r="D10" s="25" t="n">
        <f aca="false">IF($A10="","",Activity_Data!I10)</f>
        <v>350</v>
      </c>
      <c r="E10" s="24" t="str">
        <f aca="false">IF($A10="","",Activity_Data!J10)</f>
        <v>tonne</v>
      </c>
      <c r="F10" s="24" t="str">
        <f aca="false">IF($A10="","",Activity_Data!K10)</f>
        <v>EF_LANDFILL_JP</v>
      </c>
      <c r="G10" s="24" t="str">
        <f aca="false">IF($A10="","",IFERROR(INDEX(EF_Library!$E$5:$E$64,MATCH($F10,EF_Library!$A$5:$A$64,0)),"EF_ID not found"))</f>
        <v>kg CO2e/tonne</v>
      </c>
      <c r="H10" s="13" t="str">
        <f aca="false">IF($A10="","",IFERROR(IF(TRIM(MID(G10,FIND("/",G10)+1,60))=TRIM(E10),"OK","Check unit"),"Check unit"))</f>
        <v>OK</v>
      </c>
      <c r="I10" s="26" t="n">
        <f aca="false">IF($A10="","",IFERROR(INDEX(EF_Library!$I$5:$I$64,MATCH($F10,EF_Library!$A$5:$A$64,0)),""))</f>
        <v>450</v>
      </c>
      <c r="J10" s="26" t="n">
        <f aca="false">IF(OR($A10="",I10="",I10=0),"",D10*I10)</f>
        <v>157500</v>
      </c>
      <c r="K10" s="26" t="n">
        <f aca="false">IF($A10="","",IFERROR(D10*INDEX(EF_Library!$F$5:$F$64,MATCH($F10,EF_Library!$A$5:$A$64,0)),0))</f>
        <v>0</v>
      </c>
      <c r="L10" s="26" t="n">
        <f aca="false">IF($A10="","",IFERROR(D10*INDEX(EF_Library!$G$5:$G$64,MATCH($F10,EF_Library!$A$5:$A$64,0)),0))</f>
        <v>0</v>
      </c>
      <c r="M10" s="26" t="n">
        <f aca="false">IF($A10="","",IFERROR(D10*INDEX(EF_Library!$H$5:$H$64,MATCH($F10,EF_Library!$A$5:$A$64,0)),0))</f>
        <v>0</v>
      </c>
      <c r="N10" s="26" t="n">
        <f aca="false">IF($A10="","",K10+L10*INDEX(GWP_Table!$B$5:$B$12,MATCH("CH4",GWP_Table!$A$5:$A$12,0))+M10*INDEX(GWP_Table!$B$5:$B$12,MATCH("N2O",GWP_Table!$A$5:$A$12,0)))</f>
        <v>0</v>
      </c>
      <c r="O10" s="26" t="n">
        <f aca="false">IF($A10="","",IF(J10&lt;&gt;"",J10,N10))</f>
        <v>157500</v>
      </c>
      <c r="P10" s="13" t="str">
        <f aca="false">IF($A10="","",IF(G10="EF_ID not found","Missing EF",IF(H10&lt;&gt;"OK","Unit mismatch",IF(AND(D10&gt;0,O10=0),"Zero result","OK"))))</f>
        <v>OK</v>
      </c>
    </row>
    <row r="11" customFormat="false" ht="15" hidden="false" customHeight="false" outlineLevel="0" collapsed="false">
      <c r="A11" s="24" t="str">
        <f aca="false">IF(Activity_Data!A11="","",Activity_Data!A11)</f>
        <v>ACT_0007</v>
      </c>
      <c r="B11" s="24" t="str">
        <f aca="false">IF($A11="","",Activity_Data!E11)</f>
        <v>Category 3</v>
      </c>
      <c r="C11" s="24" t="str">
        <f aca="false">IF($A11="","",Activity_Data!F11)</f>
        <v>Natural gas upstream</v>
      </c>
      <c r="D11" s="25" t="n">
        <f aca="false">IF($A11="","",Activity_Data!I11)</f>
        <v>50000</v>
      </c>
      <c r="E11" s="24" t="str">
        <f aca="false">IF($A11="","",Activity_Data!J11)</f>
        <v>kWh</v>
      </c>
      <c r="F11" s="24" t="str">
        <f aca="false">IF($A11="","",Activity_Data!K11)</f>
        <v>EF_NG_UPSTREAM</v>
      </c>
      <c r="G11" s="24" t="str">
        <f aca="false">IF($A11="","",IFERROR(INDEX(EF_Library!$E$5:$E$64,MATCH($F11,EF_Library!$A$5:$A$64,0)),"EF_ID not found"))</f>
        <v>kg CO2e/kWh</v>
      </c>
      <c r="H11" s="13" t="str">
        <f aca="false">IF($A11="","",IFERROR(IF(TRIM(MID(G11,FIND("/",G11)+1,60))=TRIM(E11),"OK","Check unit"),"Check unit"))</f>
        <v>OK</v>
      </c>
      <c r="I11" s="26" t="n">
        <f aca="false">IF($A11="","",IFERROR(INDEX(EF_Library!$I$5:$I$64,MATCH($F11,EF_Library!$A$5:$A$64,0)),""))</f>
        <v>0.02</v>
      </c>
      <c r="J11" s="26" t="n">
        <f aca="false">IF(OR($A11="",I11="",I11=0),"",D11*I11)</f>
        <v>1000</v>
      </c>
      <c r="K11" s="26" t="n">
        <f aca="false">IF($A11="","",IFERROR(D11*INDEX(EF_Library!$F$5:$F$64,MATCH($F11,EF_Library!$A$5:$A$64,0)),0))</f>
        <v>0</v>
      </c>
      <c r="L11" s="26" t="n">
        <f aca="false">IF($A11="","",IFERROR(D11*INDEX(EF_Library!$G$5:$G$64,MATCH($F11,EF_Library!$A$5:$A$64,0)),0))</f>
        <v>0</v>
      </c>
      <c r="M11" s="26" t="n">
        <f aca="false">IF($A11="","",IFERROR(D11*INDEX(EF_Library!$H$5:$H$64,MATCH($F11,EF_Library!$A$5:$A$64,0)),0))</f>
        <v>0</v>
      </c>
      <c r="N11" s="26" t="n">
        <f aca="false">IF($A11="","",K11+L11*INDEX(GWP_Table!$B$5:$B$12,MATCH("CH4",GWP_Table!$A$5:$A$12,0))+M11*INDEX(GWP_Table!$B$5:$B$12,MATCH("N2O",GWP_Table!$A$5:$A$12,0)))</f>
        <v>0</v>
      </c>
      <c r="O11" s="26" t="n">
        <f aca="false">IF($A11="","",IF(J11&lt;&gt;"",J11,N11))</f>
        <v>1000</v>
      </c>
      <c r="P11" s="13" t="str">
        <f aca="false">IF($A11="","",IF(G11="EF_ID not found","Missing EF",IF(H11&lt;&gt;"OK","Unit mismatch",IF(AND(D11&gt;0,O11=0),"Zero result","OK"))))</f>
        <v>OK</v>
      </c>
    </row>
    <row r="12" customFormat="false" ht="15" hidden="false" customHeight="false" outlineLevel="0" collapsed="false">
      <c r="A12" s="24" t="str">
        <f aca="false">IF(Activity_Data!A12="","",Activity_Data!A12)</f>
        <v>ACT_0008</v>
      </c>
      <c r="B12" s="24" t="str">
        <f aca="false">IF($A12="","",Activity_Data!E12)</f>
        <v>Category 11</v>
      </c>
      <c r="C12" s="24" t="str">
        <f aca="false">IF($A12="","",Activity_Data!F12)</f>
        <v>Appliance electricity use</v>
      </c>
      <c r="D12" s="25" t="n">
        <f aca="false">IF($A12="","",Activity_Data!I12)</f>
        <v>400000</v>
      </c>
      <c r="E12" s="24" t="str">
        <f aca="false">IF($A12="","",Activity_Data!J12)</f>
        <v>kWh</v>
      </c>
      <c r="F12" s="24" t="str">
        <f aca="false">IF($A12="","",Activity_Data!K12)</f>
        <v>EF_GRID_US</v>
      </c>
      <c r="G12" s="24" t="str">
        <f aca="false">IF($A12="","",IFERROR(INDEX(EF_Library!$E$5:$E$64,MATCH($F12,EF_Library!$A$5:$A$64,0)),"EF_ID not found"))</f>
        <v>kg CO2e/kWh</v>
      </c>
      <c r="H12" s="13" t="str">
        <f aca="false">IF($A12="","",IFERROR(IF(TRIM(MID(G12,FIND("/",G12)+1,60))=TRIM(E12),"OK","Check unit"),"Check unit"))</f>
        <v>OK</v>
      </c>
      <c r="I12" s="26" t="n">
        <f aca="false">IF($A12="","",IFERROR(INDEX(EF_Library!$I$5:$I$64,MATCH($F12,EF_Library!$A$5:$A$64,0)),""))</f>
        <v>0.38</v>
      </c>
      <c r="J12" s="26" t="n">
        <f aca="false">IF(OR($A12="",I12="",I12=0),"",D12*I12)</f>
        <v>152000</v>
      </c>
      <c r="K12" s="26" t="n">
        <f aca="false">IF($A12="","",IFERROR(D12*INDEX(EF_Library!$F$5:$F$64,MATCH($F12,EF_Library!$A$5:$A$64,0)),0))</f>
        <v>0</v>
      </c>
      <c r="L12" s="26" t="n">
        <f aca="false">IF($A12="","",IFERROR(D12*INDEX(EF_Library!$G$5:$G$64,MATCH($F12,EF_Library!$A$5:$A$64,0)),0))</f>
        <v>0</v>
      </c>
      <c r="M12" s="26" t="n">
        <f aca="false">IF($A12="","",IFERROR(D12*INDEX(EF_Library!$H$5:$H$64,MATCH($F12,EF_Library!$A$5:$A$64,0)),0))</f>
        <v>0</v>
      </c>
      <c r="N12" s="26" t="n">
        <f aca="false">IF($A12="","",K12+L12*INDEX(GWP_Table!$B$5:$B$12,MATCH("CH4",GWP_Table!$A$5:$A$12,0))+M12*INDEX(GWP_Table!$B$5:$B$12,MATCH("N2O",GWP_Table!$A$5:$A$12,0)))</f>
        <v>0</v>
      </c>
      <c r="O12" s="26" t="n">
        <f aca="false">IF($A12="","",IF(J12&lt;&gt;"",J12,N12))</f>
        <v>152000</v>
      </c>
      <c r="P12" s="13" t="str">
        <f aca="false">IF($A12="","",IF(G12="EF_ID not found","Missing EF",IF(H12&lt;&gt;"OK","Unit mismatch",IF(AND(D12&gt;0,O12=0),"Zero result","OK"))))</f>
        <v>OK</v>
      </c>
    </row>
    <row r="13" customFormat="false" ht="15" hidden="false" customHeight="false" outlineLevel="0" collapsed="false">
      <c r="A13" s="24" t="str">
        <f aca="false">IF(Activity_Data!A13="","",Activity_Data!A13)</f>
        <v/>
      </c>
      <c r="B13" s="24" t="str">
        <f aca="false">IF($A13="","",Activity_Data!E13)</f>
        <v/>
      </c>
      <c r="C13" s="24" t="str">
        <f aca="false">IF($A13="","",Activity_Data!F13)</f>
        <v/>
      </c>
      <c r="D13" s="25" t="str">
        <f aca="false">IF($A13="","",Activity_Data!I13)</f>
        <v/>
      </c>
      <c r="E13" s="24" t="str">
        <f aca="false">IF($A13="","",Activity_Data!J13)</f>
        <v/>
      </c>
      <c r="F13" s="24" t="str">
        <f aca="false">IF($A13="","",Activity_Data!K13)</f>
        <v/>
      </c>
      <c r="G13" s="24" t="str">
        <f aca="false">IF($A13="","",IFERROR(INDEX(EF_Library!$E$5:$E$64,MATCH($F13,EF_Library!$A$5:$A$64,0)),"EF_ID not found"))</f>
        <v/>
      </c>
      <c r="H13" s="13" t="str">
        <f aca="false">IF($A13="","",IFERROR(IF(TRIM(MID(G13,FIND("/",G13)+1,60))=TRIM(E13),"OK","Check unit"),"Check unit"))</f>
        <v/>
      </c>
      <c r="I13" s="26" t="str">
        <f aca="false">IF($A13="","",IFERROR(INDEX(EF_Library!$I$5:$I$64,MATCH($F13,EF_Library!$A$5:$A$64,0)),""))</f>
        <v/>
      </c>
      <c r="J13" s="26" t="str">
        <f aca="false">IF(OR($A13="",I13="",I13=0),"",D13*I13)</f>
        <v/>
      </c>
      <c r="K13" s="26" t="str">
        <f aca="false">IF($A13="","",IFERROR(D13*INDEX(EF_Library!$F$5:$F$64,MATCH($F13,EF_Library!$A$5:$A$64,0)),0))</f>
        <v/>
      </c>
      <c r="L13" s="26" t="str">
        <f aca="false">IF($A13="","",IFERROR(D13*INDEX(EF_Library!$G$5:$G$64,MATCH($F13,EF_Library!$A$5:$A$64,0)),0))</f>
        <v/>
      </c>
      <c r="M13" s="26" t="str">
        <f aca="false">IF($A13="","",IFERROR(D13*INDEX(EF_Library!$H$5:$H$64,MATCH($F13,EF_Library!$A$5:$A$64,0)),0))</f>
        <v/>
      </c>
      <c r="N13" s="26" t="str">
        <f aca="false">IF($A13="","",K13+L13*INDEX(GWP_Table!$B$5:$B$12,MATCH("CH4",GWP_Table!$A$5:$A$12,0))+M13*INDEX(GWP_Table!$B$5:$B$12,MATCH("N2O",GWP_Table!$A$5:$A$12,0)))</f>
        <v/>
      </c>
      <c r="O13" s="26" t="str">
        <f aca="false">IF($A13="","",IF(J13&lt;&gt;"",J13,N13))</f>
        <v/>
      </c>
      <c r="P13" s="13" t="str">
        <f aca="false">IF($A13="","",IF(G13="EF_ID not found","Missing EF",IF(H13&lt;&gt;"OK","Unit mismatch",IF(AND(D13&gt;0,O13=0),"Zero result","OK"))))</f>
        <v/>
      </c>
    </row>
    <row r="14" customFormat="false" ht="15" hidden="false" customHeight="false" outlineLevel="0" collapsed="false">
      <c r="A14" s="24" t="str">
        <f aca="false">IF(Activity_Data!A14="","",Activity_Data!A14)</f>
        <v/>
      </c>
      <c r="B14" s="24" t="str">
        <f aca="false">IF($A14="","",Activity_Data!E14)</f>
        <v/>
      </c>
      <c r="C14" s="24" t="str">
        <f aca="false">IF($A14="","",Activity_Data!F14)</f>
        <v/>
      </c>
      <c r="D14" s="25" t="str">
        <f aca="false">IF($A14="","",Activity_Data!I14)</f>
        <v/>
      </c>
      <c r="E14" s="24" t="str">
        <f aca="false">IF($A14="","",Activity_Data!J14)</f>
        <v/>
      </c>
      <c r="F14" s="24" t="str">
        <f aca="false">IF($A14="","",Activity_Data!K14)</f>
        <v/>
      </c>
      <c r="G14" s="24" t="str">
        <f aca="false">IF($A14="","",IFERROR(INDEX(EF_Library!$E$5:$E$64,MATCH($F14,EF_Library!$A$5:$A$64,0)),"EF_ID not found"))</f>
        <v/>
      </c>
      <c r="H14" s="13" t="str">
        <f aca="false">IF($A14="","",IFERROR(IF(TRIM(MID(G14,FIND("/",G14)+1,60))=TRIM(E14),"OK","Check unit"),"Check unit"))</f>
        <v/>
      </c>
      <c r="I14" s="26" t="str">
        <f aca="false">IF($A14="","",IFERROR(INDEX(EF_Library!$I$5:$I$64,MATCH($F14,EF_Library!$A$5:$A$64,0)),""))</f>
        <v/>
      </c>
      <c r="J14" s="26" t="str">
        <f aca="false">IF(OR($A14="",I14="",I14=0),"",D14*I14)</f>
        <v/>
      </c>
      <c r="K14" s="26" t="str">
        <f aca="false">IF($A14="","",IFERROR(D14*INDEX(EF_Library!$F$5:$F$64,MATCH($F14,EF_Library!$A$5:$A$64,0)),0))</f>
        <v/>
      </c>
      <c r="L14" s="26" t="str">
        <f aca="false">IF($A14="","",IFERROR(D14*INDEX(EF_Library!$G$5:$G$64,MATCH($F14,EF_Library!$A$5:$A$64,0)),0))</f>
        <v/>
      </c>
      <c r="M14" s="26" t="str">
        <f aca="false">IF($A14="","",IFERROR(D14*INDEX(EF_Library!$H$5:$H$64,MATCH($F14,EF_Library!$A$5:$A$64,0)),0))</f>
        <v/>
      </c>
      <c r="N14" s="26" t="str">
        <f aca="false">IF($A14="","",K14+L14*INDEX(GWP_Table!$B$5:$B$12,MATCH("CH4",GWP_Table!$A$5:$A$12,0))+M14*INDEX(GWP_Table!$B$5:$B$12,MATCH("N2O",GWP_Table!$A$5:$A$12,0)))</f>
        <v/>
      </c>
      <c r="O14" s="26" t="str">
        <f aca="false">IF($A14="","",IF(J14&lt;&gt;"",J14,N14))</f>
        <v/>
      </c>
      <c r="P14" s="13" t="str">
        <f aca="false">IF($A14="","",IF(G14="EF_ID not found","Missing EF",IF(H14&lt;&gt;"OK","Unit mismatch",IF(AND(D14&gt;0,O14=0),"Zero result","OK"))))</f>
        <v/>
      </c>
    </row>
    <row r="15" customFormat="false" ht="15" hidden="false" customHeight="false" outlineLevel="0" collapsed="false">
      <c r="A15" s="24" t="str">
        <f aca="false">IF(Activity_Data!A15="","",Activity_Data!A15)</f>
        <v/>
      </c>
      <c r="B15" s="24" t="str">
        <f aca="false">IF($A15="","",Activity_Data!E15)</f>
        <v/>
      </c>
      <c r="C15" s="24" t="str">
        <f aca="false">IF($A15="","",Activity_Data!F15)</f>
        <v/>
      </c>
      <c r="D15" s="25" t="str">
        <f aca="false">IF($A15="","",Activity_Data!I15)</f>
        <v/>
      </c>
      <c r="E15" s="24" t="str">
        <f aca="false">IF($A15="","",Activity_Data!J15)</f>
        <v/>
      </c>
      <c r="F15" s="24" t="str">
        <f aca="false">IF($A15="","",Activity_Data!K15)</f>
        <v/>
      </c>
      <c r="G15" s="24" t="str">
        <f aca="false">IF($A15="","",IFERROR(INDEX(EF_Library!$E$5:$E$64,MATCH($F15,EF_Library!$A$5:$A$64,0)),"EF_ID not found"))</f>
        <v/>
      </c>
      <c r="H15" s="13" t="str">
        <f aca="false">IF($A15="","",IFERROR(IF(TRIM(MID(G15,FIND("/",G15)+1,60))=TRIM(E15),"OK","Check unit"),"Check unit"))</f>
        <v/>
      </c>
      <c r="I15" s="26" t="str">
        <f aca="false">IF($A15="","",IFERROR(INDEX(EF_Library!$I$5:$I$64,MATCH($F15,EF_Library!$A$5:$A$64,0)),""))</f>
        <v/>
      </c>
      <c r="J15" s="26" t="str">
        <f aca="false">IF(OR($A15="",I15="",I15=0),"",D15*I15)</f>
        <v/>
      </c>
      <c r="K15" s="26" t="str">
        <f aca="false">IF($A15="","",IFERROR(D15*INDEX(EF_Library!$F$5:$F$64,MATCH($F15,EF_Library!$A$5:$A$64,0)),0))</f>
        <v/>
      </c>
      <c r="L15" s="26" t="str">
        <f aca="false">IF($A15="","",IFERROR(D15*INDEX(EF_Library!$G$5:$G$64,MATCH($F15,EF_Library!$A$5:$A$64,0)),0))</f>
        <v/>
      </c>
      <c r="M15" s="26" t="str">
        <f aca="false">IF($A15="","",IFERROR(D15*INDEX(EF_Library!$H$5:$H$64,MATCH($F15,EF_Library!$A$5:$A$64,0)),0))</f>
        <v/>
      </c>
      <c r="N15" s="26" t="str">
        <f aca="false">IF($A15="","",K15+L15*INDEX(GWP_Table!$B$5:$B$12,MATCH("CH4",GWP_Table!$A$5:$A$12,0))+M15*INDEX(GWP_Table!$B$5:$B$12,MATCH("N2O",GWP_Table!$A$5:$A$12,0)))</f>
        <v/>
      </c>
      <c r="O15" s="26" t="str">
        <f aca="false">IF($A15="","",IF(J15&lt;&gt;"",J15,N15))</f>
        <v/>
      </c>
      <c r="P15" s="13" t="str">
        <f aca="false">IF($A15="","",IF(G15="EF_ID not found","Missing EF",IF(H15&lt;&gt;"OK","Unit mismatch",IF(AND(D15&gt;0,O15=0),"Zero result","OK"))))</f>
        <v/>
      </c>
    </row>
    <row r="16" customFormat="false" ht="15" hidden="false" customHeight="false" outlineLevel="0" collapsed="false">
      <c r="A16" s="24" t="str">
        <f aca="false">IF(Activity_Data!A16="","",Activity_Data!A16)</f>
        <v/>
      </c>
      <c r="B16" s="24" t="str">
        <f aca="false">IF($A16="","",Activity_Data!E16)</f>
        <v/>
      </c>
      <c r="C16" s="24" t="str">
        <f aca="false">IF($A16="","",Activity_Data!F16)</f>
        <v/>
      </c>
      <c r="D16" s="25" t="str">
        <f aca="false">IF($A16="","",Activity_Data!I16)</f>
        <v/>
      </c>
      <c r="E16" s="24" t="str">
        <f aca="false">IF($A16="","",Activity_Data!J16)</f>
        <v/>
      </c>
      <c r="F16" s="24" t="str">
        <f aca="false">IF($A16="","",Activity_Data!K16)</f>
        <v/>
      </c>
      <c r="G16" s="24" t="str">
        <f aca="false">IF($A16="","",IFERROR(INDEX(EF_Library!$E$5:$E$64,MATCH($F16,EF_Library!$A$5:$A$64,0)),"EF_ID not found"))</f>
        <v/>
      </c>
      <c r="H16" s="13" t="str">
        <f aca="false">IF($A16="","",IFERROR(IF(TRIM(MID(G16,FIND("/",G16)+1,60))=TRIM(E16),"OK","Check unit"),"Check unit"))</f>
        <v/>
      </c>
      <c r="I16" s="26" t="str">
        <f aca="false">IF($A16="","",IFERROR(INDEX(EF_Library!$I$5:$I$64,MATCH($F16,EF_Library!$A$5:$A$64,0)),""))</f>
        <v/>
      </c>
      <c r="J16" s="26" t="str">
        <f aca="false">IF(OR($A16="",I16="",I16=0),"",D16*I16)</f>
        <v/>
      </c>
      <c r="K16" s="26" t="str">
        <f aca="false">IF($A16="","",IFERROR(D16*INDEX(EF_Library!$F$5:$F$64,MATCH($F16,EF_Library!$A$5:$A$64,0)),0))</f>
        <v/>
      </c>
      <c r="L16" s="26" t="str">
        <f aca="false">IF($A16="","",IFERROR(D16*INDEX(EF_Library!$G$5:$G$64,MATCH($F16,EF_Library!$A$5:$A$64,0)),0))</f>
        <v/>
      </c>
      <c r="M16" s="26" t="str">
        <f aca="false">IF($A16="","",IFERROR(D16*INDEX(EF_Library!$H$5:$H$64,MATCH($F16,EF_Library!$A$5:$A$64,0)),0))</f>
        <v/>
      </c>
      <c r="N16" s="26" t="str">
        <f aca="false">IF($A16="","",K16+L16*INDEX(GWP_Table!$B$5:$B$12,MATCH("CH4",GWP_Table!$A$5:$A$12,0))+M16*INDEX(GWP_Table!$B$5:$B$12,MATCH("N2O",GWP_Table!$A$5:$A$12,0)))</f>
        <v/>
      </c>
      <c r="O16" s="26" t="str">
        <f aca="false">IF($A16="","",IF(J16&lt;&gt;"",J16,N16))</f>
        <v/>
      </c>
      <c r="P16" s="13" t="str">
        <f aca="false">IF($A16="","",IF(G16="EF_ID not found","Missing EF",IF(H16&lt;&gt;"OK","Unit mismatch",IF(AND(D16&gt;0,O16=0),"Zero result","OK"))))</f>
        <v/>
      </c>
    </row>
    <row r="17" customFormat="false" ht="15" hidden="false" customHeight="false" outlineLevel="0" collapsed="false">
      <c r="A17" s="24" t="str">
        <f aca="false">IF(Activity_Data!A17="","",Activity_Data!A17)</f>
        <v/>
      </c>
      <c r="B17" s="24" t="str">
        <f aca="false">IF($A17="","",Activity_Data!E17)</f>
        <v/>
      </c>
      <c r="C17" s="24" t="str">
        <f aca="false">IF($A17="","",Activity_Data!F17)</f>
        <v/>
      </c>
      <c r="D17" s="25" t="str">
        <f aca="false">IF($A17="","",Activity_Data!I17)</f>
        <v/>
      </c>
      <c r="E17" s="24" t="str">
        <f aca="false">IF($A17="","",Activity_Data!J17)</f>
        <v/>
      </c>
      <c r="F17" s="24" t="str">
        <f aca="false">IF($A17="","",Activity_Data!K17)</f>
        <v/>
      </c>
      <c r="G17" s="24" t="str">
        <f aca="false">IF($A17="","",IFERROR(INDEX(EF_Library!$E$5:$E$64,MATCH($F17,EF_Library!$A$5:$A$64,0)),"EF_ID not found"))</f>
        <v/>
      </c>
      <c r="H17" s="13" t="str">
        <f aca="false">IF($A17="","",IFERROR(IF(TRIM(MID(G17,FIND("/",G17)+1,60))=TRIM(E17),"OK","Check unit"),"Check unit"))</f>
        <v/>
      </c>
      <c r="I17" s="26" t="str">
        <f aca="false">IF($A17="","",IFERROR(INDEX(EF_Library!$I$5:$I$64,MATCH($F17,EF_Library!$A$5:$A$64,0)),""))</f>
        <v/>
      </c>
      <c r="J17" s="26" t="str">
        <f aca="false">IF(OR($A17="",I17="",I17=0),"",D17*I17)</f>
        <v/>
      </c>
      <c r="K17" s="26" t="str">
        <f aca="false">IF($A17="","",IFERROR(D17*INDEX(EF_Library!$F$5:$F$64,MATCH($F17,EF_Library!$A$5:$A$64,0)),0))</f>
        <v/>
      </c>
      <c r="L17" s="26" t="str">
        <f aca="false">IF($A17="","",IFERROR(D17*INDEX(EF_Library!$G$5:$G$64,MATCH($F17,EF_Library!$A$5:$A$64,0)),0))</f>
        <v/>
      </c>
      <c r="M17" s="26" t="str">
        <f aca="false">IF($A17="","",IFERROR(D17*INDEX(EF_Library!$H$5:$H$64,MATCH($F17,EF_Library!$A$5:$A$64,0)),0))</f>
        <v/>
      </c>
      <c r="N17" s="26" t="str">
        <f aca="false">IF($A17="","",K17+L17*INDEX(GWP_Table!$B$5:$B$12,MATCH("CH4",GWP_Table!$A$5:$A$12,0))+M17*INDEX(GWP_Table!$B$5:$B$12,MATCH("N2O",GWP_Table!$A$5:$A$12,0)))</f>
        <v/>
      </c>
      <c r="O17" s="26" t="str">
        <f aca="false">IF($A17="","",IF(J17&lt;&gt;"",J17,N17))</f>
        <v/>
      </c>
      <c r="P17" s="13" t="str">
        <f aca="false">IF($A17="","",IF(G17="EF_ID not found","Missing EF",IF(H17&lt;&gt;"OK","Unit mismatch",IF(AND(D17&gt;0,O17=0),"Zero result","OK"))))</f>
        <v/>
      </c>
    </row>
    <row r="18" customFormat="false" ht="15" hidden="false" customHeight="false" outlineLevel="0" collapsed="false">
      <c r="A18" s="24" t="str">
        <f aca="false">IF(Activity_Data!A18="","",Activity_Data!A18)</f>
        <v/>
      </c>
      <c r="B18" s="24" t="str">
        <f aca="false">IF($A18="","",Activity_Data!E18)</f>
        <v/>
      </c>
      <c r="C18" s="24" t="str">
        <f aca="false">IF($A18="","",Activity_Data!F18)</f>
        <v/>
      </c>
      <c r="D18" s="25" t="str">
        <f aca="false">IF($A18="","",Activity_Data!I18)</f>
        <v/>
      </c>
      <c r="E18" s="24" t="str">
        <f aca="false">IF($A18="","",Activity_Data!J18)</f>
        <v/>
      </c>
      <c r="F18" s="24" t="str">
        <f aca="false">IF($A18="","",Activity_Data!K18)</f>
        <v/>
      </c>
      <c r="G18" s="24" t="str">
        <f aca="false">IF($A18="","",IFERROR(INDEX(EF_Library!$E$5:$E$64,MATCH($F18,EF_Library!$A$5:$A$64,0)),"EF_ID not found"))</f>
        <v/>
      </c>
      <c r="H18" s="13" t="str">
        <f aca="false">IF($A18="","",IFERROR(IF(TRIM(MID(G18,FIND("/",G18)+1,60))=TRIM(E18),"OK","Check unit"),"Check unit"))</f>
        <v/>
      </c>
      <c r="I18" s="26" t="str">
        <f aca="false">IF($A18="","",IFERROR(INDEX(EF_Library!$I$5:$I$64,MATCH($F18,EF_Library!$A$5:$A$64,0)),""))</f>
        <v/>
      </c>
      <c r="J18" s="26" t="str">
        <f aca="false">IF(OR($A18="",I18="",I18=0),"",D18*I18)</f>
        <v/>
      </c>
      <c r="K18" s="26" t="str">
        <f aca="false">IF($A18="","",IFERROR(D18*INDEX(EF_Library!$F$5:$F$64,MATCH($F18,EF_Library!$A$5:$A$64,0)),0))</f>
        <v/>
      </c>
      <c r="L18" s="26" t="str">
        <f aca="false">IF($A18="","",IFERROR(D18*INDEX(EF_Library!$G$5:$G$64,MATCH($F18,EF_Library!$A$5:$A$64,0)),0))</f>
        <v/>
      </c>
      <c r="M18" s="26" t="str">
        <f aca="false">IF($A18="","",IFERROR(D18*INDEX(EF_Library!$H$5:$H$64,MATCH($F18,EF_Library!$A$5:$A$64,0)),0))</f>
        <v/>
      </c>
      <c r="N18" s="26" t="str">
        <f aca="false">IF($A18="","",K18+L18*INDEX(GWP_Table!$B$5:$B$12,MATCH("CH4",GWP_Table!$A$5:$A$12,0))+M18*INDEX(GWP_Table!$B$5:$B$12,MATCH("N2O",GWP_Table!$A$5:$A$12,0)))</f>
        <v/>
      </c>
      <c r="O18" s="26" t="str">
        <f aca="false">IF($A18="","",IF(J18&lt;&gt;"",J18,N18))</f>
        <v/>
      </c>
      <c r="P18" s="13" t="str">
        <f aca="false">IF($A18="","",IF(G18="EF_ID not found","Missing EF",IF(H18&lt;&gt;"OK","Unit mismatch",IF(AND(D18&gt;0,O18=0),"Zero result","OK"))))</f>
        <v/>
      </c>
    </row>
    <row r="19" customFormat="false" ht="15" hidden="false" customHeight="false" outlineLevel="0" collapsed="false">
      <c r="A19" s="24" t="str">
        <f aca="false">IF(Activity_Data!A19="","",Activity_Data!A19)</f>
        <v/>
      </c>
      <c r="B19" s="24" t="str">
        <f aca="false">IF($A19="","",Activity_Data!E19)</f>
        <v/>
      </c>
      <c r="C19" s="24" t="str">
        <f aca="false">IF($A19="","",Activity_Data!F19)</f>
        <v/>
      </c>
      <c r="D19" s="25" t="str">
        <f aca="false">IF($A19="","",Activity_Data!I19)</f>
        <v/>
      </c>
      <c r="E19" s="24" t="str">
        <f aca="false">IF($A19="","",Activity_Data!J19)</f>
        <v/>
      </c>
      <c r="F19" s="24" t="str">
        <f aca="false">IF($A19="","",Activity_Data!K19)</f>
        <v/>
      </c>
      <c r="G19" s="24" t="str">
        <f aca="false">IF($A19="","",IFERROR(INDEX(EF_Library!$E$5:$E$64,MATCH($F19,EF_Library!$A$5:$A$64,0)),"EF_ID not found"))</f>
        <v/>
      </c>
      <c r="H19" s="13" t="str">
        <f aca="false">IF($A19="","",IFERROR(IF(TRIM(MID(G19,FIND("/",G19)+1,60))=TRIM(E19),"OK","Check unit"),"Check unit"))</f>
        <v/>
      </c>
      <c r="I19" s="26" t="str">
        <f aca="false">IF($A19="","",IFERROR(INDEX(EF_Library!$I$5:$I$64,MATCH($F19,EF_Library!$A$5:$A$64,0)),""))</f>
        <v/>
      </c>
      <c r="J19" s="26" t="str">
        <f aca="false">IF(OR($A19="",I19="",I19=0),"",D19*I19)</f>
        <v/>
      </c>
      <c r="K19" s="26" t="str">
        <f aca="false">IF($A19="","",IFERROR(D19*INDEX(EF_Library!$F$5:$F$64,MATCH($F19,EF_Library!$A$5:$A$64,0)),0))</f>
        <v/>
      </c>
      <c r="L19" s="26" t="str">
        <f aca="false">IF($A19="","",IFERROR(D19*INDEX(EF_Library!$G$5:$G$64,MATCH($F19,EF_Library!$A$5:$A$64,0)),0))</f>
        <v/>
      </c>
      <c r="M19" s="26" t="str">
        <f aca="false">IF($A19="","",IFERROR(D19*INDEX(EF_Library!$H$5:$H$64,MATCH($F19,EF_Library!$A$5:$A$64,0)),0))</f>
        <v/>
      </c>
      <c r="N19" s="26" t="str">
        <f aca="false">IF($A19="","",K19+L19*INDEX(GWP_Table!$B$5:$B$12,MATCH("CH4",GWP_Table!$A$5:$A$12,0))+M19*INDEX(GWP_Table!$B$5:$B$12,MATCH("N2O",GWP_Table!$A$5:$A$12,0)))</f>
        <v/>
      </c>
      <c r="O19" s="26" t="str">
        <f aca="false">IF($A19="","",IF(J19&lt;&gt;"",J19,N19))</f>
        <v/>
      </c>
      <c r="P19" s="13" t="str">
        <f aca="false">IF($A19="","",IF(G19="EF_ID not found","Missing EF",IF(H19&lt;&gt;"OK","Unit mismatch",IF(AND(D19&gt;0,O19=0),"Zero result","OK"))))</f>
        <v/>
      </c>
    </row>
    <row r="20" customFormat="false" ht="15" hidden="false" customHeight="false" outlineLevel="0" collapsed="false">
      <c r="A20" s="24" t="str">
        <f aca="false">IF(Activity_Data!A20="","",Activity_Data!A20)</f>
        <v/>
      </c>
      <c r="B20" s="24" t="str">
        <f aca="false">IF($A20="","",Activity_Data!E20)</f>
        <v/>
      </c>
      <c r="C20" s="24" t="str">
        <f aca="false">IF($A20="","",Activity_Data!F20)</f>
        <v/>
      </c>
      <c r="D20" s="25" t="str">
        <f aca="false">IF($A20="","",Activity_Data!I20)</f>
        <v/>
      </c>
      <c r="E20" s="24" t="str">
        <f aca="false">IF($A20="","",Activity_Data!J20)</f>
        <v/>
      </c>
      <c r="F20" s="24" t="str">
        <f aca="false">IF($A20="","",Activity_Data!K20)</f>
        <v/>
      </c>
      <c r="G20" s="24" t="str">
        <f aca="false">IF($A20="","",IFERROR(INDEX(EF_Library!$E$5:$E$64,MATCH($F20,EF_Library!$A$5:$A$64,0)),"EF_ID not found"))</f>
        <v/>
      </c>
      <c r="H20" s="13" t="str">
        <f aca="false">IF($A20="","",IFERROR(IF(TRIM(MID(G20,FIND("/",G20)+1,60))=TRIM(E20),"OK","Check unit"),"Check unit"))</f>
        <v/>
      </c>
      <c r="I20" s="26" t="str">
        <f aca="false">IF($A20="","",IFERROR(INDEX(EF_Library!$I$5:$I$64,MATCH($F20,EF_Library!$A$5:$A$64,0)),""))</f>
        <v/>
      </c>
      <c r="J20" s="26" t="str">
        <f aca="false">IF(OR($A20="",I20="",I20=0),"",D20*I20)</f>
        <v/>
      </c>
      <c r="K20" s="26" t="str">
        <f aca="false">IF($A20="","",IFERROR(D20*INDEX(EF_Library!$F$5:$F$64,MATCH($F20,EF_Library!$A$5:$A$64,0)),0))</f>
        <v/>
      </c>
      <c r="L20" s="26" t="str">
        <f aca="false">IF($A20="","",IFERROR(D20*INDEX(EF_Library!$G$5:$G$64,MATCH($F20,EF_Library!$A$5:$A$64,0)),0))</f>
        <v/>
      </c>
      <c r="M20" s="26" t="str">
        <f aca="false">IF($A20="","",IFERROR(D20*INDEX(EF_Library!$H$5:$H$64,MATCH($F20,EF_Library!$A$5:$A$64,0)),0))</f>
        <v/>
      </c>
      <c r="N20" s="26" t="str">
        <f aca="false">IF($A20="","",K20+L20*INDEX(GWP_Table!$B$5:$B$12,MATCH("CH4",GWP_Table!$A$5:$A$12,0))+M20*INDEX(GWP_Table!$B$5:$B$12,MATCH("N2O",GWP_Table!$A$5:$A$12,0)))</f>
        <v/>
      </c>
      <c r="O20" s="26" t="str">
        <f aca="false">IF($A20="","",IF(J20&lt;&gt;"",J20,N20))</f>
        <v/>
      </c>
      <c r="P20" s="13" t="str">
        <f aca="false">IF($A20="","",IF(G20="EF_ID not found","Missing EF",IF(H20&lt;&gt;"OK","Unit mismatch",IF(AND(D20&gt;0,O20=0),"Zero result","OK"))))</f>
        <v/>
      </c>
    </row>
    <row r="21" customFormat="false" ht="15" hidden="false" customHeight="false" outlineLevel="0" collapsed="false">
      <c r="A21" s="24" t="str">
        <f aca="false">IF(Activity_Data!A21="","",Activity_Data!A21)</f>
        <v/>
      </c>
      <c r="B21" s="24" t="str">
        <f aca="false">IF($A21="","",Activity_Data!E21)</f>
        <v/>
      </c>
      <c r="C21" s="24" t="str">
        <f aca="false">IF($A21="","",Activity_Data!F21)</f>
        <v/>
      </c>
      <c r="D21" s="25" t="str">
        <f aca="false">IF($A21="","",Activity_Data!I21)</f>
        <v/>
      </c>
      <c r="E21" s="24" t="str">
        <f aca="false">IF($A21="","",Activity_Data!J21)</f>
        <v/>
      </c>
      <c r="F21" s="24" t="str">
        <f aca="false">IF($A21="","",Activity_Data!K21)</f>
        <v/>
      </c>
      <c r="G21" s="24" t="str">
        <f aca="false">IF($A21="","",IFERROR(INDEX(EF_Library!$E$5:$E$64,MATCH($F21,EF_Library!$A$5:$A$64,0)),"EF_ID not found"))</f>
        <v/>
      </c>
      <c r="H21" s="13" t="str">
        <f aca="false">IF($A21="","",IFERROR(IF(TRIM(MID(G21,FIND("/",G21)+1,60))=TRIM(E21),"OK","Check unit"),"Check unit"))</f>
        <v/>
      </c>
      <c r="I21" s="26" t="str">
        <f aca="false">IF($A21="","",IFERROR(INDEX(EF_Library!$I$5:$I$64,MATCH($F21,EF_Library!$A$5:$A$64,0)),""))</f>
        <v/>
      </c>
      <c r="J21" s="26" t="str">
        <f aca="false">IF(OR($A21="",I21="",I21=0),"",D21*I21)</f>
        <v/>
      </c>
      <c r="K21" s="26" t="str">
        <f aca="false">IF($A21="","",IFERROR(D21*INDEX(EF_Library!$F$5:$F$64,MATCH($F21,EF_Library!$A$5:$A$64,0)),0))</f>
        <v/>
      </c>
      <c r="L21" s="26" t="str">
        <f aca="false">IF($A21="","",IFERROR(D21*INDEX(EF_Library!$G$5:$G$64,MATCH($F21,EF_Library!$A$5:$A$64,0)),0))</f>
        <v/>
      </c>
      <c r="M21" s="26" t="str">
        <f aca="false">IF($A21="","",IFERROR(D21*INDEX(EF_Library!$H$5:$H$64,MATCH($F21,EF_Library!$A$5:$A$64,0)),0))</f>
        <v/>
      </c>
      <c r="N21" s="26" t="str">
        <f aca="false">IF($A21="","",K21+L21*INDEX(GWP_Table!$B$5:$B$12,MATCH("CH4",GWP_Table!$A$5:$A$12,0))+M21*INDEX(GWP_Table!$B$5:$B$12,MATCH("N2O",GWP_Table!$A$5:$A$12,0)))</f>
        <v/>
      </c>
      <c r="O21" s="26" t="str">
        <f aca="false">IF($A21="","",IF(J21&lt;&gt;"",J21,N21))</f>
        <v/>
      </c>
      <c r="P21" s="13" t="str">
        <f aca="false">IF($A21="","",IF(G21="EF_ID not found","Missing EF",IF(H21&lt;&gt;"OK","Unit mismatch",IF(AND(D21&gt;0,O21=0),"Zero result","OK"))))</f>
        <v/>
      </c>
    </row>
    <row r="22" customFormat="false" ht="15" hidden="false" customHeight="false" outlineLevel="0" collapsed="false">
      <c r="A22" s="24" t="str">
        <f aca="false">IF(Activity_Data!A22="","",Activity_Data!A22)</f>
        <v/>
      </c>
      <c r="B22" s="24" t="str">
        <f aca="false">IF($A22="","",Activity_Data!E22)</f>
        <v/>
      </c>
      <c r="C22" s="24" t="str">
        <f aca="false">IF($A22="","",Activity_Data!F22)</f>
        <v/>
      </c>
      <c r="D22" s="25" t="str">
        <f aca="false">IF($A22="","",Activity_Data!I22)</f>
        <v/>
      </c>
      <c r="E22" s="24" t="str">
        <f aca="false">IF($A22="","",Activity_Data!J22)</f>
        <v/>
      </c>
      <c r="F22" s="24" t="str">
        <f aca="false">IF($A22="","",Activity_Data!K22)</f>
        <v/>
      </c>
      <c r="G22" s="24" t="str">
        <f aca="false">IF($A22="","",IFERROR(INDEX(EF_Library!$E$5:$E$64,MATCH($F22,EF_Library!$A$5:$A$64,0)),"EF_ID not found"))</f>
        <v/>
      </c>
      <c r="H22" s="13" t="str">
        <f aca="false">IF($A22="","",IFERROR(IF(TRIM(MID(G22,FIND("/",G22)+1,60))=TRIM(E22),"OK","Check unit"),"Check unit"))</f>
        <v/>
      </c>
      <c r="I22" s="26" t="str">
        <f aca="false">IF($A22="","",IFERROR(INDEX(EF_Library!$I$5:$I$64,MATCH($F22,EF_Library!$A$5:$A$64,0)),""))</f>
        <v/>
      </c>
      <c r="J22" s="26" t="str">
        <f aca="false">IF(OR($A22="",I22="",I22=0),"",D22*I22)</f>
        <v/>
      </c>
      <c r="K22" s="26" t="str">
        <f aca="false">IF($A22="","",IFERROR(D22*INDEX(EF_Library!$F$5:$F$64,MATCH($F22,EF_Library!$A$5:$A$64,0)),0))</f>
        <v/>
      </c>
      <c r="L22" s="26" t="str">
        <f aca="false">IF($A22="","",IFERROR(D22*INDEX(EF_Library!$G$5:$G$64,MATCH($F22,EF_Library!$A$5:$A$64,0)),0))</f>
        <v/>
      </c>
      <c r="M22" s="26" t="str">
        <f aca="false">IF($A22="","",IFERROR(D22*INDEX(EF_Library!$H$5:$H$64,MATCH($F22,EF_Library!$A$5:$A$64,0)),0))</f>
        <v/>
      </c>
      <c r="N22" s="26" t="str">
        <f aca="false">IF($A22="","",K22+L22*INDEX(GWP_Table!$B$5:$B$12,MATCH("CH4",GWP_Table!$A$5:$A$12,0))+M22*INDEX(GWP_Table!$B$5:$B$12,MATCH("N2O",GWP_Table!$A$5:$A$12,0)))</f>
        <v/>
      </c>
      <c r="O22" s="26" t="str">
        <f aca="false">IF($A22="","",IF(J22&lt;&gt;"",J22,N22))</f>
        <v/>
      </c>
      <c r="P22" s="13" t="str">
        <f aca="false">IF($A22="","",IF(G22="EF_ID not found","Missing EF",IF(H22&lt;&gt;"OK","Unit mismatch",IF(AND(D22&gt;0,O22=0),"Zero result","OK"))))</f>
        <v/>
      </c>
    </row>
    <row r="23" customFormat="false" ht="15" hidden="false" customHeight="false" outlineLevel="0" collapsed="false">
      <c r="A23" s="24" t="str">
        <f aca="false">IF(Activity_Data!A23="","",Activity_Data!A23)</f>
        <v/>
      </c>
      <c r="B23" s="24" t="str">
        <f aca="false">IF($A23="","",Activity_Data!E23)</f>
        <v/>
      </c>
      <c r="C23" s="24" t="str">
        <f aca="false">IF($A23="","",Activity_Data!F23)</f>
        <v/>
      </c>
      <c r="D23" s="25" t="str">
        <f aca="false">IF($A23="","",Activity_Data!I23)</f>
        <v/>
      </c>
      <c r="E23" s="24" t="str">
        <f aca="false">IF($A23="","",Activity_Data!J23)</f>
        <v/>
      </c>
      <c r="F23" s="24" t="str">
        <f aca="false">IF($A23="","",Activity_Data!K23)</f>
        <v/>
      </c>
      <c r="G23" s="24" t="str">
        <f aca="false">IF($A23="","",IFERROR(INDEX(EF_Library!$E$5:$E$64,MATCH($F23,EF_Library!$A$5:$A$64,0)),"EF_ID not found"))</f>
        <v/>
      </c>
      <c r="H23" s="13" t="str">
        <f aca="false">IF($A23="","",IFERROR(IF(TRIM(MID(G23,FIND("/",G23)+1,60))=TRIM(E23),"OK","Check unit"),"Check unit"))</f>
        <v/>
      </c>
      <c r="I23" s="26" t="str">
        <f aca="false">IF($A23="","",IFERROR(INDEX(EF_Library!$I$5:$I$64,MATCH($F23,EF_Library!$A$5:$A$64,0)),""))</f>
        <v/>
      </c>
      <c r="J23" s="26" t="str">
        <f aca="false">IF(OR($A23="",I23="",I23=0),"",D23*I23)</f>
        <v/>
      </c>
      <c r="K23" s="26" t="str">
        <f aca="false">IF($A23="","",IFERROR(D23*INDEX(EF_Library!$F$5:$F$64,MATCH($F23,EF_Library!$A$5:$A$64,0)),0))</f>
        <v/>
      </c>
      <c r="L23" s="26" t="str">
        <f aca="false">IF($A23="","",IFERROR(D23*INDEX(EF_Library!$G$5:$G$64,MATCH($F23,EF_Library!$A$5:$A$64,0)),0))</f>
        <v/>
      </c>
      <c r="M23" s="26" t="str">
        <f aca="false">IF($A23="","",IFERROR(D23*INDEX(EF_Library!$H$5:$H$64,MATCH($F23,EF_Library!$A$5:$A$64,0)),0))</f>
        <v/>
      </c>
      <c r="N23" s="26" t="str">
        <f aca="false">IF($A23="","",K23+L23*INDEX(GWP_Table!$B$5:$B$12,MATCH("CH4",GWP_Table!$A$5:$A$12,0))+M23*INDEX(GWP_Table!$B$5:$B$12,MATCH("N2O",GWP_Table!$A$5:$A$12,0)))</f>
        <v/>
      </c>
      <c r="O23" s="26" t="str">
        <f aca="false">IF($A23="","",IF(J23&lt;&gt;"",J23,N23))</f>
        <v/>
      </c>
      <c r="P23" s="13" t="str">
        <f aca="false">IF($A23="","",IF(G23="EF_ID not found","Missing EF",IF(H23&lt;&gt;"OK","Unit mismatch",IF(AND(D23&gt;0,O23=0),"Zero result","OK"))))</f>
        <v/>
      </c>
    </row>
    <row r="24" customFormat="false" ht="15" hidden="false" customHeight="false" outlineLevel="0" collapsed="false">
      <c r="A24" s="24" t="str">
        <f aca="false">IF(Activity_Data!A24="","",Activity_Data!A24)</f>
        <v/>
      </c>
      <c r="B24" s="24" t="str">
        <f aca="false">IF($A24="","",Activity_Data!E24)</f>
        <v/>
      </c>
      <c r="C24" s="24" t="str">
        <f aca="false">IF($A24="","",Activity_Data!F24)</f>
        <v/>
      </c>
      <c r="D24" s="25" t="str">
        <f aca="false">IF($A24="","",Activity_Data!I24)</f>
        <v/>
      </c>
      <c r="E24" s="24" t="str">
        <f aca="false">IF($A24="","",Activity_Data!J24)</f>
        <v/>
      </c>
      <c r="F24" s="24" t="str">
        <f aca="false">IF($A24="","",Activity_Data!K24)</f>
        <v/>
      </c>
      <c r="G24" s="24" t="str">
        <f aca="false">IF($A24="","",IFERROR(INDEX(EF_Library!$E$5:$E$64,MATCH($F24,EF_Library!$A$5:$A$64,0)),"EF_ID not found"))</f>
        <v/>
      </c>
      <c r="H24" s="13" t="str">
        <f aca="false">IF($A24="","",IFERROR(IF(TRIM(MID(G24,FIND("/",G24)+1,60))=TRIM(E24),"OK","Check unit"),"Check unit"))</f>
        <v/>
      </c>
      <c r="I24" s="26" t="str">
        <f aca="false">IF($A24="","",IFERROR(INDEX(EF_Library!$I$5:$I$64,MATCH($F24,EF_Library!$A$5:$A$64,0)),""))</f>
        <v/>
      </c>
      <c r="J24" s="26" t="str">
        <f aca="false">IF(OR($A24="",I24="",I24=0),"",D24*I24)</f>
        <v/>
      </c>
      <c r="K24" s="26" t="str">
        <f aca="false">IF($A24="","",IFERROR(D24*INDEX(EF_Library!$F$5:$F$64,MATCH($F24,EF_Library!$A$5:$A$64,0)),0))</f>
        <v/>
      </c>
      <c r="L24" s="26" t="str">
        <f aca="false">IF($A24="","",IFERROR(D24*INDEX(EF_Library!$G$5:$G$64,MATCH($F24,EF_Library!$A$5:$A$64,0)),0))</f>
        <v/>
      </c>
      <c r="M24" s="26" t="str">
        <f aca="false">IF($A24="","",IFERROR(D24*INDEX(EF_Library!$H$5:$H$64,MATCH($F24,EF_Library!$A$5:$A$64,0)),0))</f>
        <v/>
      </c>
      <c r="N24" s="26" t="str">
        <f aca="false">IF($A24="","",K24+L24*INDEX(GWP_Table!$B$5:$B$12,MATCH("CH4",GWP_Table!$A$5:$A$12,0))+M24*INDEX(GWP_Table!$B$5:$B$12,MATCH("N2O",GWP_Table!$A$5:$A$12,0)))</f>
        <v/>
      </c>
      <c r="O24" s="26" t="str">
        <f aca="false">IF($A24="","",IF(J24&lt;&gt;"",J24,N24))</f>
        <v/>
      </c>
      <c r="P24" s="13" t="str">
        <f aca="false">IF($A24="","",IF(G24="EF_ID not found","Missing EF",IF(H24&lt;&gt;"OK","Unit mismatch",IF(AND(D24&gt;0,O24=0),"Zero result","OK"))))</f>
        <v/>
      </c>
    </row>
    <row r="25" customFormat="false" ht="15" hidden="false" customHeight="false" outlineLevel="0" collapsed="false">
      <c r="A25" s="24" t="str">
        <f aca="false">IF(Activity_Data!A25="","",Activity_Data!A25)</f>
        <v/>
      </c>
      <c r="B25" s="24" t="str">
        <f aca="false">IF($A25="","",Activity_Data!E25)</f>
        <v/>
      </c>
      <c r="C25" s="24" t="str">
        <f aca="false">IF($A25="","",Activity_Data!F25)</f>
        <v/>
      </c>
      <c r="D25" s="25" t="str">
        <f aca="false">IF($A25="","",Activity_Data!I25)</f>
        <v/>
      </c>
      <c r="E25" s="24" t="str">
        <f aca="false">IF($A25="","",Activity_Data!J25)</f>
        <v/>
      </c>
      <c r="F25" s="24" t="str">
        <f aca="false">IF($A25="","",Activity_Data!K25)</f>
        <v/>
      </c>
      <c r="G25" s="24" t="str">
        <f aca="false">IF($A25="","",IFERROR(INDEX(EF_Library!$E$5:$E$64,MATCH($F25,EF_Library!$A$5:$A$64,0)),"EF_ID not found"))</f>
        <v/>
      </c>
      <c r="H25" s="13" t="str">
        <f aca="false">IF($A25="","",IFERROR(IF(TRIM(MID(G25,FIND("/",G25)+1,60))=TRIM(E25),"OK","Check unit"),"Check unit"))</f>
        <v/>
      </c>
      <c r="I25" s="26" t="str">
        <f aca="false">IF($A25="","",IFERROR(INDEX(EF_Library!$I$5:$I$64,MATCH($F25,EF_Library!$A$5:$A$64,0)),""))</f>
        <v/>
      </c>
      <c r="J25" s="26" t="str">
        <f aca="false">IF(OR($A25="",I25="",I25=0),"",D25*I25)</f>
        <v/>
      </c>
      <c r="K25" s="26" t="str">
        <f aca="false">IF($A25="","",IFERROR(D25*INDEX(EF_Library!$F$5:$F$64,MATCH($F25,EF_Library!$A$5:$A$64,0)),0))</f>
        <v/>
      </c>
      <c r="L25" s="26" t="str">
        <f aca="false">IF($A25="","",IFERROR(D25*INDEX(EF_Library!$G$5:$G$64,MATCH($F25,EF_Library!$A$5:$A$64,0)),0))</f>
        <v/>
      </c>
      <c r="M25" s="26" t="str">
        <f aca="false">IF($A25="","",IFERROR(D25*INDEX(EF_Library!$H$5:$H$64,MATCH($F25,EF_Library!$A$5:$A$64,0)),0))</f>
        <v/>
      </c>
      <c r="N25" s="26" t="str">
        <f aca="false">IF($A25="","",K25+L25*INDEX(GWP_Table!$B$5:$B$12,MATCH("CH4",GWP_Table!$A$5:$A$12,0))+M25*INDEX(GWP_Table!$B$5:$B$12,MATCH("N2O",GWP_Table!$A$5:$A$12,0)))</f>
        <v/>
      </c>
      <c r="O25" s="26" t="str">
        <f aca="false">IF($A25="","",IF(J25&lt;&gt;"",J25,N25))</f>
        <v/>
      </c>
      <c r="P25" s="13" t="str">
        <f aca="false">IF($A25="","",IF(G25="EF_ID not found","Missing EF",IF(H25&lt;&gt;"OK","Unit mismatch",IF(AND(D25&gt;0,O25=0),"Zero result","OK"))))</f>
        <v/>
      </c>
    </row>
    <row r="26" customFormat="false" ht="15" hidden="false" customHeight="false" outlineLevel="0" collapsed="false">
      <c r="A26" s="24" t="str">
        <f aca="false">IF(Activity_Data!A26="","",Activity_Data!A26)</f>
        <v/>
      </c>
      <c r="B26" s="24" t="str">
        <f aca="false">IF($A26="","",Activity_Data!E26)</f>
        <v/>
      </c>
      <c r="C26" s="24" t="str">
        <f aca="false">IF($A26="","",Activity_Data!F26)</f>
        <v/>
      </c>
      <c r="D26" s="25" t="str">
        <f aca="false">IF($A26="","",Activity_Data!I26)</f>
        <v/>
      </c>
      <c r="E26" s="24" t="str">
        <f aca="false">IF($A26="","",Activity_Data!J26)</f>
        <v/>
      </c>
      <c r="F26" s="24" t="str">
        <f aca="false">IF($A26="","",Activity_Data!K26)</f>
        <v/>
      </c>
      <c r="G26" s="24" t="str">
        <f aca="false">IF($A26="","",IFERROR(INDEX(EF_Library!$E$5:$E$64,MATCH($F26,EF_Library!$A$5:$A$64,0)),"EF_ID not found"))</f>
        <v/>
      </c>
      <c r="H26" s="13" t="str">
        <f aca="false">IF($A26="","",IFERROR(IF(TRIM(MID(G26,FIND("/",G26)+1,60))=TRIM(E26),"OK","Check unit"),"Check unit"))</f>
        <v/>
      </c>
      <c r="I26" s="26" t="str">
        <f aca="false">IF($A26="","",IFERROR(INDEX(EF_Library!$I$5:$I$64,MATCH($F26,EF_Library!$A$5:$A$64,0)),""))</f>
        <v/>
      </c>
      <c r="J26" s="26" t="str">
        <f aca="false">IF(OR($A26="",I26="",I26=0),"",D26*I26)</f>
        <v/>
      </c>
      <c r="K26" s="26" t="str">
        <f aca="false">IF($A26="","",IFERROR(D26*INDEX(EF_Library!$F$5:$F$64,MATCH($F26,EF_Library!$A$5:$A$64,0)),0))</f>
        <v/>
      </c>
      <c r="L26" s="26" t="str">
        <f aca="false">IF($A26="","",IFERROR(D26*INDEX(EF_Library!$G$5:$G$64,MATCH($F26,EF_Library!$A$5:$A$64,0)),0))</f>
        <v/>
      </c>
      <c r="M26" s="26" t="str">
        <f aca="false">IF($A26="","",IFERROR(D26*INDEX(EF_Library!$H$5:$H$64,MATCH($F26,EF_Library!$A$5:$A$64,0)),0))</f>
        <v/>
      </c>
      <c r="N26" s="26" t="str">
        <f aca="false">IF($A26="","",K26+L26*INDEX(GWP_Table!$B$5:$B$12,MATCH("CH4",GWP_Table!$A$5:$A$12,0))+M26*INDEX(GWP_Table!$B$5:$B$12,MATCH("N2O",GWP_Table!$A$5:$A$12,0)))</f>
        <v/>
      </c>
      <c r="O26" s="26" t="str">
        <f aca="false">IF($A26="","",IF(J26&lt;&gt;"",J26,N26))</f>
        <v/>
      </c>
      <c r="P26" s="13" t="str">
        <f aca="false">IF($A26="","",IF(G26="EF_ID not found","Missing EF",IF(H26&lt;&gt;"OK","Unit mismatch",IF(AND(D26&gt;0,O26=0),"Zero result","OK"))))</f>
        <v/>
      </c>
    </row>
    <row r="27" customFormat="false" ht="15" hidden="false" customHeight="false" outlineLevel="0" collapsed="false">
      <c r="A27" s="24" t="str">
        <f aca="false">IF(Activity_Data!A27="","",Activity_Data!A27)</f>
        <v/>
      </c>
      <c r="B27" s="24" t="str">
        <f aca="false">IF($A27="","",Activity_Data!E27)</f>
        <v/>
      </c>
      <c r="C27" s="24" t="str">
        <f aca="false">IF($A27="","",Activity_Data!F27)</f>
        <v/>
      </c>
      <c r="D27" s="25" t="str">
        <f aca="false">IF($A27="","",Activity_Data!I27)</f>
        <v/>
      </c>
      <c r="E27" s="24" t="str">
        <f aca="false">IF($A27="","",Activity_Data!J27)</f>
        <v/>
      </c>
      <c r="F27" s="24" t="str">
        <f aca="false">IF($A27="","",Activity_Data!K27)</f>
        <v/>
      </c>
      <c r="G27" s="24" t="str">
        <f aca="false">IF($A27="","",IFERROR(INDEX(EF_Library!$E$5:$E$64,MATCH($F27,EF_Library!$A$5:$A$64,0)),"EF_ID not found"))</f>
        <v/>
      </c>
      <c r="H27" s="13" t="str">
        <f aca="false">IF($A27="","",IFERROR(IF(TRIM(MID(G27,FIND("/",G27)+1,60))=TRIM(E27),"OK","Check unit"),"Check unit"))</f>
        <v/>
      </c>
      <c r="I27" s="26" t="str">
        <f aca="false">IF($A27="","",IFERROR(INDEX(EF_Library!$I$5:$I$64,MATCH($F27,EF_Library!$A$5:$A$64,0)),""))</f>
        <v/>
      </c>
      <c r="J27" s="26" t="str">
        <f aca="false">IF(OR($A27="",I27="",I27=0),"",D27*I27)</f>
        <v/>
      </c>
      <c r="K27" s="26" t="str">
        <f aca="false">IF($A27="","",IFERROR(D27*INDEX(EF_Library!$F$5:$F$64,MATCH($F27,EF_Library!$A$5:$A$64,0)),0))</f>
        <v/>
      </c>
      <c r="L27" s="26" t="str">
        <f aca="false">IF($A27="","",IFERROR(D27*INDEX(EF_Library!$G$5:$G$64,MATCH($F27,EF_Library!$A$5:$A$64,0)),0))</f>
        <v/>
      </c>
      <c r="M27" s="26" t="str">
        <f aca="false">IF($A27="","",IFERROR(D27*INDEX(EF_Library!$H$5:$H$64,MATCH($F27,EF_Library!$A$5:$A$64,0)),0))</f>
        <v/>
      </c>
      <c r="N27" s="26" t="str">
        <f aca="false">IF($A27="","",K27+L27*INDEX(GWP_Table!$B$5:$B$12,MATCH("CH4",GWP_Table!$A$5:$A$12,0))+M27*INDEX(GWP_Table!$B$5:$B$12,MATCH("N2O",GWP_Table!$A$5:$A$12,0)))</f>
        <v/>
      </c>
      <c r="O27" s="26" t="str">
        <f aca="false">IF($A27="","",IF(J27&lt;&gt;"",J27,N27))</f>
        <v/>
      </c>
      <c r="P27" s="13" t="str">
        <f aca="false">IF($A27="","",IF(G27="EF_ID not found","Missing EF",IF(H27&lt;&gt;"OK","Unit mismatch",IF(AND(D27&gt;0,O27=0),"Zero result","OK"))))</f>
        <v/>
      </c>
    </row>
    <row r="28" customFormat="false" ht="15" hidden="false" customHeight="false" outlineLevel="0" collapsed="false">
      <c r="A28" s="24" t="str">
        <f aca="false">IF(Activity_Data!A28="","",Activity_Data!A28)</f>
        <v/>
      </c>
      <c r="B28" s="24" t="str">
        <f aca="false">IF($A28="","",Activity_Data!E28)</f>
        <v/>
      </c>
      <c r="C28" s="24" t="str">
        <f aca="false">IF($A28="","",Activity_Data!F28)</f>
        <v/>
      </c>
      <c r="D28" s="25" t="str">
        <f aca="false">IF($A28="","",Activity_Data!I28)</f>
        <v/>
      </c>
      <c r="E28" s="24" t="str">
        <f aca="false">IF($A28="","",Activity_Data!J28)</f>
        <v/>
      </c>
      <c r="F28" s="24" t="str">
        <f aca="false">IF($A28="","",Activity_Data!K28)</f>
        <v/>
      </c>
      <c r="G28" s="24" t="str">
        <f aca="false">IF($A28="","",IFERROR(INDEX(EF_Library!$E$5:$E$64,MATCH($F28,EF_Library!$A$5:$A$64,0)),"EF_ID not found"))</f>
        <v/>
      </c>
      <c r="H28" s="13" t="str">
        <f aca="false">IF($A28="","",IFERROR(IF(TRIM(MID(G28,FIND("/",G28)+1,60))=TRIM(E28),"OK","Check unit"),"Check unit"))</f>
        <v/>
      </c>
      <c r="I28" s="26" t="str">
        <f aca="false">IF($A28="","",IFERROR(INDEX(EF_Library!$I$5:$I$64,MATCH($F28,EF_Library!$A$5:$A$64,0)),""))</f>
        <v/>
      </c>
      <c r="J28" s="26" t="str">
        <f aca="false">IF(OR($A28="",I28="",I28=0),"",D28*I28)</f>
        <v/>
      </c>
      <c r="K28" s="26" t="str">
        <f aca="false">IF($A28="","",IFERROR(D28*INDEX(EF_Library!$F$5:$F$64,MATCH($F28,EF_Library!$A$5:$A$64,0)),0))</f>
        <v/>
      </c>
      <c r="L28" s="26" t="str">
        <f aca="false">IF($A28="","",IFERROR(D28*INDEX(EF_Library!$G$5:$G$64,MATCH($F28,EF_Library!$A$5:$A$64,0)),0))</f>
        <v/>
      </c>
      <c r="M28" s="26" t="str">
        <f aca="false">IF($A28="","",IFERROR(D28*INDEX(EF_Library!$H$5:$H$64,MATCH($F28,EF_Library!$A$5:$A$64,0)),0))</f>
        <v/>
      </c>
      <c r="N28" s="26" t="str">
        <f aca="false">IF($A28="","",K28+L28*INDEX(GWP_Table!$B$5:$B$12,MATCH("CH4",GWP_Table!$A$5:$A$12,0))+M28*INDEX(GWP_Table!$B$5:$B$12,MATCH("N2O",GWP_Table!$A$5:$A$12,0)))</f>
        <v/>
      </c>
      <c r="O28" s="26" t="str">
        <f aca="false">IF($A28="","",IF(J28&lt;&gt;"",J28,N28))</f>
        <v/>
      </c>
      <c r="P28" s="13" t="str">
        <f aca="false">IF($A28="","",IF(G28="EF_ID not found","Missing EF",IF(H28&lt;&gt;"OK","Unit mismatch",IF(AND(D28&gt;0,O28=0),"Zero result","OK"))))</f>
        <v/>
      </c>
    </row>
    <row r="29" customFormat="false" ht="15" hidden="false" customHeight="false" outlineLevel="0" collapsed="false">
      <c r="A29" s="24" t="str">
        <f aca="false">IF(Activity_Data!A29="","",Activity_Data!A29)</f>
        <v/>
      </c>
      <c r="B29" s="24" t="str">
        <f aca="false">IF($A29="","",Activity_Data!E29)</f>
        <v/>
      </c>
      <c r="C29" s="24" t="str">
        <f aca="false">IF($A29="","",Activity_Data!F29)</f>
        <v/>
      </c>
      <c r="D29" s="25" t="str">
        <f aca="false">IF($A29="","",Activity_Data!I29)</f>
        <v/>
      </c>
      <c r="E29" s="24" t="str">
        <f aca="false">IF($A29="","",Activity_Data!J29)</f>
        <v/>
      </c>
      <c r="F29" s="24" t="str">
        <f aca="false">IF($A29="","",Activity_Data!K29)</f>
        <v/>
      </c>
      <c r="G29" s="24" t="str">
        <f aca="false">IF($A29="","",IFERROR(INDEX(EF_Library!$E$5:$E$64,MATCH($F29,EF_Library!$A$5:$A$64,0)),"EF_ID not found"))</f>
        <v/>
      </c>
      <c r="H29" s="13" t="str">
        <f aca="false">IF($A29="","",IFERROR(IF(TRIM(MID(G29,FIND("/",G29)+1,60))=TRIM(E29),"OK","Check unit"),"Check unit"))</f>
        <v/>
      </c>
      <c r="I29" s="26" t="str">
        <f aca="false">IF($A29="","",IFERROR(INDEX(EF_Library!$I$5:$I$64,MATCH($F29,EF_Library!$A$5:$A$64,0)),""))</f>
        <v/>
      </c>
      <c r="J29" s="26" t="str">
        <f aca="false">IF(OR($A29="",I29="",I29=0),"",D29*I29)</f>
        <v/>
      </c>
      <c r="K29" s="26" t="str">
        <f aca="false">IF($A29="","",IFERROR(D29*INDEX(EF_Library!$F$5:$F$64,MATCH($F29,EF_Library!$A$5:$A$64,0)),0))</f>
        <v/>
      </c>
      <c r="L29" s="26" t="str">
        <f aca="false">IF($A29="","",IFERROR(D29*INDEX(EF_Library!$G$5:$G$64,MATCH($F29,EF_Library!$A$5:$A$64,0)),0))</f>
        <v/>
      </c>
      <c r="M29" s="26" t="str">
        <f aca="false">IF($A29="","",IFERROR(D29*INDEX(EF_Library!$H$5:$H$64,MATCH($F29,EF_Library!$A$5:$A$64,0)),0))</f>
        <v/>
      </c>
      <c r="N29" s="26" t="str">
        <f aca="false">IF($A29="","",K29+L29*INDEX(GWP_Table!$B$5:$B$12,MATCH("CH4",GWP_Table!$A$5:$A$12,0))+M29*INDEX(GWP_Table!$B$5:$B$12,MATCH("N2O",GWP_Table!$A$5:$A$12,0)))</f>
        <v/>
      </c>
      <c r="O29" s="26" t="str">
        <f aca="false">IF($A29="","",IF(J29&lt;&gt;"",J29,N29))</f>
        <v/>
      </c>
      <c r="P29" s="13" t="str">
        <f aca="false">IF($A29="","",IF(G29="EF_ID not found","Missing EF",IF(H29&lt;&gt;"OK","Unit mismatch",IF(AND(D29&gt;0,O29=0),"Zero result","OK"))))</f>
        <v/>
      </c>
    </row>
    <row r="30" customFormat="false" ht="15" hidden="false" customHeight="false" outlineLevel="0" collapsed="false">
      <c r="A30" s="24" t="str">
        <f aca="false">IF(Activity_Data!A30="","",Activity_Data!A30)</f>
        <v/>
      </c>
      <c r="B30" s="24" t="str">
        <f aca="false">IF($A30="","",Activity_Data!E30)</f>
        <v/>
      </c>
      <c r="C30" s="24" t="str">
        <f aca="false">IF($A30="","",Activity_Data!F30)</f>
        <v/>
      </c>
      <c r="D30" s="25" t="str">
        <f aca="false">IF($A30="","",Activity_Data!I30)</f>
        <v/>
      </c>
      <c r="E30" s="24" t="str">
        <f aca="false">IF($A30="","",Activity_Data!J30)</f>
        <v/>
      </c>
      <c r="F30" s="24" t="str">
        <f aca="false">IF($A30="","",Activity_Data!K30)</f>
        <v/>
      </c>
      <c r="G30" s="24" t="str">
        <f aca="false">IF($A30="","",IFERROR(INDEX(EF_Library!$E$5:$E$64,MATCH($F30,EF_Library!$A$5:$A$64,0)),"EF_ID not found"))</f>
        <v/>
      </c>
      <c r="H30" s="13" t="str">
        <f aca="false">IF($A30="","",IFERROR(IF(TRIM(MID(G30,FIND("/",G30)+1,60))=TRIM(E30),"OK","Check unit"),"Check unit"))</f>
        <v/>
      </c>
      <c r="I30" s="26" t="str">
        <f aca="false">IF($A30="","",IFERROR(INDEX(EF_Library!$I$5:$I$64,MATCH($F30,EF_Library!$A$5:$A$64,0)),""))</f>
        <v/>
      </c>
      <c r="J30" s="26" t="str">
        <f aca="false">IF(OR($A30="",I30="",I30=0),"",D30*I30)</f>
        <v/>
      </c>
      <c r="K30" s="26" t="str">
        <f aca="false">IF($A30="","",IFERROR(D30*INDEX(EF_Library!$F$5:$F$64,MATCH($F30,EF_Library!$A$5:$A$64,0)),0))</f>
        <v/>
      </c>
      <c r="L30" s="26" t="str">
        <f aca="false">IF($A30="","",IFERROR(D30*INDEX(EF_Library!$G$5:$G$64,MATCH($F30,EF_Library!$A$5:$A$64,0)),0))</f>
        <v/>
      </c>
      <c r="M30" s="26" t="str">
        <f aca="false">IF($A30="","",IFERROR(D30*INDEX(EF_Library!$H$5:$H$64,MATCH($F30,EF_Library!$A$5:$A$64,0)),0))</f>
        <v/>
      </c>
      <c r="N30" s="26" t="str">
        <f aca="false">IF($A30="","",K30+L30*INDEX(GWP_Table!$B$5:$B$12,MATCH("CH4",GWP_Table!$A$5:$A$12,0))+M30*INDEX(GWP_Table!$B$5:$B$12,MATCH("N2O",GWP_Table!$A$5:$A$12,0)))</f>
        <v/>
      </c>
      <c r="O30" s="26" t="str">
        <f aca="false">IF($A30="","",IF(J30&lt;&gt;"",J30,N30))</f>
        <v/>
      </c>
      <c r="P30" s="13" t="str">
        <f aca="false">IF($A30="","",IF(G30="EF_ID not found","Missing EF",IF(H30&lt;&gt;"OK","Unit mismatch",IF(AND(D30&gt;0,O30=0),"Zero result","OK"))))</f>
        <v/>
      </c>
    </row>
    <row r="31" customFormat="false" ht="15" hidden="false" customHeight="false" outlineLevel="0" collapsed="false">
      <c r="A31" s="24" t="str">
        <f aca="false">IF(Activity_Data!A31="","",Activity_Data!A31)</f>
        <v/>
      </c>
      <c r="B31" s="24" t="str">
        <f aca="false">IF($A31="","",Activity_Data!E31)</f>
        <v/>
      </c>
      <c r="C31" s="24" t="str">
        <f aca="false">IF($A31="","",Activity_Data!F31)</f>
        <v/>
      </c>
      <c r="D31" s="25" t="str">
        <f aca="false">IF($A31="","",Activity_Data!I31)</f>
        <v/>
      </c>
      <c r="E31" s="24" t="str">
        <f aca="false">IF($A31="","",Activity_Data!J31)</f>
        <v/>
      </c>
      <c r="F31" s="24" t="str">
        <f aca="false">IF($A31="","",Activity_Data!K31)</f>
        <v/>
      </c>
      <c r="G31" s="24" t="str">
        <f aca="false">IF($A31="","",IFERROR(INDEX(EF_Library!$E$5:$E$64,MATCH($F31,EF_Library!$A$5:$A$64,0)),"EF_ID not found"))</f>
        <v/>
      </c>
      <c r="H31" s="13" t="str">
        <f aca="false">IF($A31="","",IFERROR(IF(TRIM(MID(G31,FIND("/",G31)+1,60))=TRIM(E31),"OK","Check unit"),"Check unit"))</f>
        <v/>
      </c>
      <c r="I31" s="26" t="str">
        <f aca="false">IF($A31="","",IFERROR(INDEX(EF_Library!$I$5:$I$64,MATCH($F31,EF_Library!$A$5:$A$64,0)),""))</f>
        <v/>
      </c>
      <c r="J31" s="26" t="str">
        <f aca="false">IF(OR($A31="",I31="",I31=0),"",D31*I31)</f>
        <v/>
      </c>
      <c r="K31" s="26" t="str">
        <f aca="false">IF($A31="","",IFERROR(D31*INDEX(EF_Library!$F$5:$F$64,MATCH($F31,EF_Library!$A$5:$A$64,0)),0))</f>
        <v/>
      </c>
      <c r="L31" s="26" t="str">
        <f aca="false">IF($A31="","",IFERROR(D31*INDEX(EF_Library!$G$5:$G$64,MATCH($F31,EF_Library!$A$5:$A$64,0)),0))</f>
        <v/>
      </c>
      <c r="M31" s="26" t="str">
        <f aca="false">IF($A31="","",IFERROR(D31*INDEX(EF_Library!$H$5:$H$64,MATCH($F31,EF_Library!$A$5:$A$64,0)),0))</f>
        <v/>
      </c>
      <c r="N31" s="26" t="str">
        <f aca="false">IF($A31="","",K31+L31*INDEX(GWP_Table!$B$5:$B$12,MATCH("CH4",GWP_Table!$A$5:$A$12,0))+M31*INDEX(GWP_Table!$B$5:$B$12,MATCH("N2O",GWP_Table!$A$5:$A$12,0)))</f>
        <v/>
      </c>
      <c r="O31" s="26" t="str">
        <f aca="false">IF($A31="","",IF(J31&lt;&gt;"",J31,N31))</f>
        <v/>
      </c>
      <c r="P31" s="13" t="str">
        <f aca="false">IF($A31="","",IF(G31="EF_ID not found","Missing EF",IF(H31&lt;&gt;"OK","Unit mismatch",IF(AND(D31&gt;0,O31=0),"Zero result","OK"))))</f>
        <v/>
      </c>
    </row>
    <row r="32" customFormat="false" ht="15" hidden="false" customHeight="false" outlineLevel="0" collapsed="false">
      <c r="A32" s="24" t="str">
        <f aca="false">IF(Activity_Data!A32="","",Activity_Data!A32)</f>
        <v/>
      </c>
      <c r="B32" s="24" t="str">
        <f aca="false">IF($A32="","",Activity_Data!E32)</f>
        <v/>
      </c>
      <c r="C32" s="24" t="str">
        <f aca="false">IF($A32="","",Activity_Data!F32)</f>
        <v/>
      </c>
      <c r="D32" s="25" t="str">
        <f aca="false">IF($A32="","",Activity_Data!I32)</f>
        <v/>
      </c>
      <c r="E32" s="24" t="str">
        <f aca="false">IF($A32="","",Activity_Data!J32)</f>
        <v/>
      </c>
      <c r="F32" s="24" t="str">
        <f aca="false">IF($A32="","",Activity_Data!K32)</f>
        <v/>
      </c>
      <c r="G32" s="24" t="str">
        <f aca="false">IF($A32="","",IFERROR(INDEX(EF_Library!$E$5:$E$64,MATCH($F32,EF_Library!$A$5:$A$64,0)),"EF_ID not found"))</f>
        <v/>
      </c>
      <c r="H32" s="13" t="str">
        <f aca="false">IF($A32="","",IFERROR(IF(TRIM(MID(G32,FIND("/",G32)+1,60))=TRIM(E32),"OK","Check unit"),"Check unit"))</f>
        <v/>
      </c>
      <c r="I32" s="26" t="str">
        <f aca="false">IF($A32="","",IFERROR(INDEX(EF_Library!$I$5:$I$64,MATCH($F32,EF_Library!$A$5:$A$64,0)),""))</f>
        <v/>
      </c>
      <c r="J32" s="26" t="str">
        <f aca="false">IF(OR($A32="",I32="",I32=0),"",D32*I32)</f>
        <v/>
      </c>
      <c r="K32" s="26" t="str">
        <f aca="false">IF($A32="","",IFERROR(D32*INDEX(EF_Library!$F$5:$F$64,MATCH($F32,EF_Library!$A$5:$A$64,0)),0))</f>
        <v/>
      </c>
      <c r="L32" s="26" t="str">
        <f aca="false">IF($A32="","",IFERROR(D32*INDEX(EF_Library!$G$5:$G$64,MATCH($F32,EF_Library!$A$5:$A$64,0)),0))</f>
        <v/>
      </c>
      <c r="M32" s="26" t="str">
        <f aca="false">IF($A32="","",IFERROR(D32*INDEX(EF_Library!$H$5:$H$64,MATCH($F32,EF_Library!$A$5:$A$64,0)),0))</f>
        <v/>
      </c>
      <c r="N32" s="26" t="str">
        <f aca="false">IF($A32="","",K32+L32*INDEX(GWP_Table!$B$5:$B$12,MATCH("CH4",GWP_Table!$A$5:$A$12,0))+M32*INDEX(GWP_Table!$B$5:$B$12,MATCH("N2O",GWP_Table!$A$5:$A$12,0)))</f>
        <v/>
      </c>
      <c r="O32" s="26" t="str">
        <f aca="false">IF($A32="","",IF(J32&lt;&gt;"",J32,N32))</f>
        <v/>
      </c>
      <c r="P32" s="13" t="str">
        <f aca="false">IF($A32="","",IF(G32="EF_ID not found","Missing EF",IF(H32&lt;&gt;"OK","Unit mismatch",IF(AND(D32&gt;0,O32=0),"Zero result","OK"))))</f>
        <v/>
      </c>
    </row>
    <row r="33" customFormat="false" ht="15" hidden="false" customHeight="false" outlineLevel="0" collapsed="false">
      <c r="A33" s="24" t="str">
        <f aca="false">IF(Activity_Data!A33="","",Activity_Data!A33)</f>
        <v/>
      </c>
      <c r="B33" s="24" t="str">
        <f aca="false">IF($A33="","",Activity_Data!E33)</f>
        <v/>
      </c>
      <c r="C33" s="24" t="str">
        <f aca="false">IF($A33="","",Activity_Data!F33)</f>
        <v/>
      </c>
      <c r="D33" s="25" t="str">
        <f aca="false">IF($A33="","",Activity_Data!I33)</f>
        <v/>
      </c>
      <c r="E33" s="24" t="str">
        <f aca="false">IF($A33="","",Activity_Data!J33)</f>
        <v/>
      </c>
      <c r="F33" s="24" t="str">
        <f aca="false">IF($A33="","",Activity_Data!K33)</f>
        <v/>
      </c>
      <c r="G33" s="24" t="str">
        <f aca="false">IF($A33="","",IFERROR(INDEX(EF_Library!$E$5:$E$64,MATCH($F33,EF_Library!$A$5:$A$64,0)),"EF_ID not found"))</f>
        <v/>
      </c>
      <c r="H33" s="13" t="str">
        <f aca="false">IF($A33="","",IFERROR(IF(TRIM(MID(G33,FIND("/",G33)+1,60))=TRIM(E33),"OK","Check unit"),"Check unit"))</f>
        <v/>
      </c>
      <c r="I33" s="26" t="str">
        <f aca="false">IF($A33="","",IFERROR(INDEX(EF_Library!$I$5:$I$64,MATCH($F33,EF_Library!$A$5:$A$64,0)),""))</f>
        <v/>
      </c>
      <c r="J33" s="26" t="str">
        <f aca="false">IF(OR($A33="",I33="",I33=0),"",D33*I33)</f>
        <v/>
      </c>
      <c r="K33" s="26" t="str">
        <f aca="false">IF($A33="","",IFERROR(D33*INDEX(EF_Library!$F$5:$F$64,MATCH($F33,EF_Library!$A$5:$A$64,0)),0))</f>
        <v/>
      </c>
      <c r="L33" s="26" t="str">
        <f aca="false">IF($A33="","",IFERROR(D33*INDEX(EF_Library!$G$5:$G$64,MATCH($F33,EF_Library!$A$5:$A$64,0)),0))</f>
        <v/>
      </c>
      <c r="M33" s="26" t="str">
        <f aca="false">IF($A33="","",IFERROR(D33*INDEX(EF_Library!$H$5:$H$64,MATCH($F33,EF_Library!$A$5:$A$64,0)),0))</f>
        <v/>
      </c>
      <c r="N33" s="26" t="str">
        <f aca="false">IF($A33="","",K33+L33*INDEX(GWP_Table!$B$5:$B$12,MATCH("CH4",GWP_Table!$A$5:$A$12,0))+M33*INDEX(GWP_Table!$B$5:$B$12,MATCH("N2O",GWP_Table!$A$5:$A$12,0)))</f>
        <v/>
      </c>
      <c r="O33" s="26" t="str">
        <f aca="false">IF($A33="","",IF(J33&lt;&gt;"",J33,N33))</f>
        <v/>
      </c>
      <c r="P33" s="13" t="str">
        <f aca="false">IF($A33="","",IF(G33="EF_ID not found","Missing EF",IF(H33&lt;&gt;"OK","Unit mismatch",IF(AND(D33&gt;0,O33=0),"Zero result","OK"))))</f>
        <v/>
      </c>
    </row>
    <row r="34" customFormat="false" ht="15" hidden="false" customHeight="false" outlineLevel="0" collapsed="false">
      <c r="A34" s="24" t="str">
        <f aca="false">IF(Activity_Data!A34="","",Activity_Data!A34)</f>
        <v/>
      </c>
      <c r="B34" s="24" t="str">
        <f aca="false">IF($A34="","",Activity_Data!E34)</f>
        <v/>
      </c>
      <c r="C34" s="24" t="str">
        <f aca="false">IF($A34="","",Activity_Data!F34)</f>
        <v/>
      </c>
      <c r="D34" s="25" t="str">
        <f aca="false">IF($A34="","",Activity_Data!I34)</f>
        <v/>
      </c>
      <c r="E34" s="24" t="str">
        <f aca="false">IF($A34="","",Activity_Data!J34)</f>
        <v/>
      </c>
      <c r="F34" s="24" t="str">
        <f aca="false">IF($A34="","",Activity_Data!K34)</f>
        <v/>
      </c>
      <c r="G34" s="24" t="str">
        <f aca="false">IF($A34="","",IFERROR(INDEX(EF_Library!$E$5:$E$64,MATCH($F34,EF_Library!$A$5:$A$64,0)),"EF_ID not found"))</f>
        <v/>
      </c>
      <c r="H34" s="13" t="str">
        <f aca="false">IF($A34="","",IFERROR(IF(TRIM(MID(G34,FIND("/",G34)+1,60))=TRIM(E34),"OK","Check unit"),"Check unit"))</f>
        <v/>
      </c>
      <c r="I34" s="26" t="str">
        <f aca="false">IF($A34="","",IFERROR(INDEX(EF_Library!$I$5:$I$64,MATCH($F34,EF_Library!$A$5:$A$64,0)),""))</f>
        <v/>
      </c>
      <c r="J34" s="26" t="str">
        <f aca="false">IF(OR($A34="",I34="",I34=0),"",D34*I34)</f>
        <v/>
      </c>
      <c r="K34" s="26" t="str">
        <f aca="false">IF($A34="","",IFERROR(D34*INDEX(EF_Library!$F$5:$F$64,MATCH($F34,EF_Library!$A$5:$A$64,0)),0))</f>
        <v/>
      </c>
      <c r="L34" s="26" t="str">
        <f aca="false">IF($A34="","",IFERROR(D34*INDEX(EF_Library!$G$5:$G$64,MATCH($F34,EF_Library!$A$5:$A$64,0)),0))</f>
        <v/>
      </c>
      <c r="M34" s="26" t="str">
        <f aca="false">IF($A34="","",IFERROR(D34*INDEX(EF_Library!$H$5:$H$64,MATCH($F34,EF_Library!$A$5:$A$64,0)),0))</f>
        <v/>
      </c>
      <c r="N34" s="26" t="str">
        <f aca="false">IF($A34="","",K34+L34*INDEX(GWP_Table!$B$5:$B$12,MATCH("CH4",GWP_Table!$A$5:$A$12,0))+M34*INDEX(GWP_Table!$B$5:$B$12,MATCH("N2O",GWP_Table!$A$5:$A$12,0)))</f>
        <v/>
      </c>
      <c r="O34" s="26" t="str">
        <f aca="false">IF($A34="","",IF(J34&lt;&gt;"",J34,N34))</f>
        <v/>
      </c>
      <c r="P34" s="13" t="str">
        <f aca="false">IF($A34="","",IF(G34="EF_ID not found","Missing EF",IF(H34&lt;&gt;"OK","Unit mismatch",IF(AND(D34&gt;0,O34=0),"Zero result","OK"))))</f>
        <v/>
      </c>
    </row>
    <row r="35" customFormat="false" ht="15" hidden="false" customHeight="false" outlineLevel="0" collapsed="false">
      <c r="A35" s="24" t="str">
        <f aca="false">IF(Activity_Data!A35="","",Activity_Data!A35)</f>
        <v/>
      </c>
      <c r="B35" s="24" t="str">
        <f aca="false">IF($A35="","",Activity_Data!E35)</f>
        <v/>
      </c>
      <c r="C35" s="24" t="str">
        <f aca="false">IF($A35="","",Activity_Data!F35)</f>
        <v/>
      </c>
      <c r="D35" s="25" t="str">
        <f aca="false">IF($A35="","",Activity_Data!I35)</f>
        <v/>
      </c>
      <c r="E35" s="24" t="str">
        <f aca="false">IF($A35="","",Activity_Data!J35)</f>
        <v/>
      </c>
      <c r="F35" s="24" t="str">
        <f aca="false">IF($A35="","",Activity_Data!K35)</f>
        <v/>
      </c>
      <c r="G35" s="24" t="str">
        <f aca="false">IF($A35="","",IFERROR(INDEX(EF_Library!$E$5:$E$64,MATCH($F35,EF_Library!$A$5:$A$64,0)),"EF_ID not found"))</f>
        <v/>
      </c>
      <c r="H35" s="13" t="str">
        <f aca="false">IF($A35="","",IFERROR(IF(TRIM(MID(G35,FIND("/",G35)+1,60))=TRIM(E35),"OK","Check unit"),"Check unit"))</f>
        <v/>
      </c>
      <c r="I35" s="26" t="str">
        <f aca="false">IF($A35="","",IFERROR(INDEX(EF_Library!$I$5:$I$64,MATCH($F35,EF_Library!$A$5:$A$64,0)),""))</f>
        <v/>
      </c>
      <c r="J35" s="26" t="str">
        <f aca="false">IF(OR($A35="",I35="",I35=0),"",D35*I35)</f>
        <v/>
      </c>
      <c r="K35" s="26" t="str">
        <f aca="false">IF($A35="","",IFERROR(D35*INDEX(EF_Library!$F$5:$F$64,MATCH($F35,EF_Library!$A$5:$A$64,0)),0))</f>
        <v/>
      </c>
      <c r="L35" s="26" t="str">
        <f aca="false">IF($A35="","",IFERROR(D35*INDEX(EF_Library!$G$5:$G$64,MATCH($F35,EF_Library!$A$5:$A$64,0)),0))</f>
        <v/>
      </c>
      <c r="M35" s="26" t="str">
        <f aca="false">IF($A35="","",IFERROR(D35*INDEX(EF_Library!$H$5:$H$64,MATCH($F35,EF_Library!$A$5:$A$64,0)),0))</f>
        <v/>
      </c>
      <c r="N35" s="26" t="str">
        <f aca="false">IF($A35="","",K35+L35*INDEX(GWP_Table!$B$5:$B$12,MATCH("CH4",GWP_Table!$A$5:$A$12,0))+M35*INDEX(GWP_Table!$B$5:$B$12,MATCH("N2O",GWP_Table!$A$5:$A$12,0)))</f>
        <v/>
      </c>
      <c r="O35" s="26" t="str">
        <f aca="false">IF($A35="","",IF(J35&lt;&gt;"",J35,N35))</f>
        <v/>
      </c>
      <c r="P35" s="13" t="str">
        <f aca="false">IF($A35="","",IF(G35="EF_ID not found","Missing EF",IF(H35&lt;&gt;"OK","Unit mismatch",IF(AND(D35&gt;0,O35=0),"Zero result","OK"))))</f>
        <v/>
      </c>
    </row>
    <row r="36" customFormat="false" ht="15" hidden="false" customHeight="false" outlineLevel="0" collapsed="false">
      <c r="A36" s="24" t="str">
        <f aca="false">IF(Activity_Data!A36="","",Activity_Data!A36)</f>
        <v/>
      </c>
      <c r="B36" s="24" t="str">
        <f aca="false">IF($A36="","",Activity_Data!E36)</f>
        <v/>
      </c>
      <c r="C36" s="24" t="str">
        <f aca="false">IF($A36="","",Activity_Data!F36)</f>
        <v/>
      </c>
      <c r="D36" s="25" t="str">
        <f aca="false">IF($A36="","",Activity_Data!I36)</f>
        <v/>
      </c>
      <c r="E36" s="24" t="str">
        <f aca="false">IF($A36="","",Activity_Data!J36)</f>
        <v/>
      </c>
      <c r="F36" s="24" t="str">
        <f aca="false">IF($A36="","",Activity_Data!K36)</f>
        <v/>
      </c>
      <c r="G36" s="24" t="str">
        <f aca="false">IF($A36="","",IFERROR(INDEX(EF_Library!$E$5:$E$64,MATCH($F36,EF_Library!$A$5:$A$64,0)),"EF_ID not found"))</f>
        <v/>
      </c>
      <c r="H36" s="13" t="str">
        <f aca="false">IF($A36="","",IFERROR(IF(TRIM(MID(G36,FIND("/",G36)+1,60))=TRIM(E36),"OK","Check unit"),"Check unit"))</f>
        <v/>
      </c>
      <c r="I36" s="26" t="str">
        <f aca="false">IF($A36="","",IFERROR(INDEX(EF_Library!$I$5:$I$64,MATCH($F36,EF_Library!$A$5:$A$64,0)),""))</f>
        <v/>
      </c>
      <c r="J36" s="26" t="str">
        <f aca="false">IF(OR($A36="",I36="",I36=0),"",D36*I36)</f>
        <v/>
      </c>
      <c r="K36" s="26" t="str">
        <f aca="false">IF($A36="","",IFERROR(D36*INDEX(EF_Library!$F$5:$F$64,MATCH($F36,EF_Library!$A$5:$A$64,0)),0))</f>
        <v/>
      </c>
      <c r="L36" s="26" t="str">
        <f aca="false">IF($A36="","",IFERROR(D36*INDEX(EF_Library!$G$5:$G$64,MATCH($F36,EF_Library!$A$5:$A$64,0)),0))</f>
        <v/>
      </c>
      <c r="M36" s="26" t="str">
        <f aca="false">IF($A36="","",IFERROR(D36*INDEX(EF_Library!$H$5:$H$64,MATCH($F36,EF_Library!$A$5:$A$64,0)),0))</f>
        <v/>
      </c>
      <c r="N36" s="26" t="str">
        <f aca="false">IF($A36="","",K36+L36*INDEX(GWP_Table!$B$5:$B$12,MATCH("CH4",GWP_Table!$A$5:$A$12,0))+M36*INDEX(GWP_Table!$B$5:$B$12,MATCH("N2O",GWP_Table!$A$5:$A$12,0)))</f>
        <v/>
      </c>
      <c r="O36" s="26" t="str">
        <f aca="false">IF($A36="","",IF(J36&lt;&gt;"",J36,N36))</f>
        <v/>
      </c>
      <c r="P36" s="13" t="str">
        <f aca="false">IF($A36="","",IF(G36="EF_ID not found","Missing EF",IF(H36&lt;&gt;"OK","Unit mismatch",IF(AND(D36&gt;0,O36=0),"Zero result","OK"))))</f>
        <v/>
      </c>
    </row>
    <row r="37" customFormat="false" ht="15" hidden="false" customHeight="false" outlineLevel="0" collapsed="false">
      <c r="A37" s="24" t="str">
        <f aca="false">IF(Activity_Data!A37="","",Activity_Data!A37)</f>
        <v/>
      </c>
      <c r="B37" s="24" t="str">
        <f aca="false">IF($A37="","",Activity_Data!E37)</f>
        <v/>
      </c>
      <c r="C37" s="24" t="str">
        <f aca="false">IF($A37="","",Activity_Data!F37)</f>
        <v/>
      </c>
      <c r="D37" s="25" t="str">
        <f aca="false">IF($A37="","",Activity_Data!I37)</f>
        <v/>
      </c>
      <c r="E37" s="24" t="str">
        <f aca="false">IF($A37="","",Activity_Data!J37)</f>
        <v/>
      </c>
      <c r="F37" s="24" t="str">
        <f aca="false">IF($A37="","",Activity_Data!K37)</f>
        <v/>
      </c>
      <c r="G37" s="24" t="str">
        <f aca="false">IF($A37="","",IFERROR(INDEX(EF_Library!$E$5:$E$64,MATCH($F37,EF_Library!$A$5:$A$64,0)),"EF_ID not found"))</f>
        <v/>
      </c>
      <c r="H37" s="13" t="str">
        <f aca="false">IF($A37="","",IFERROR(IF(TRIM(MID(G37,FIND("/",G37)+1,60))=TRIM(E37),"OK","Check unit"),"Check unit"))</f>
        <v/>
      </c>
      <c r="I37" s="26" t="str">
        <f aca="false">IF($A37="","",IFERROR(INDEX(EF_Library!$I$5:$I$64,MATCH($F37,EF_Library!$A$5:$A$64,0)),""))</f>
        <v/>
      </c>
      <c r="J37" s="26" t="str">
        <f aca="false">IF(OR($A37="",I37="",I37=0),"",D37*I37)</f>
        <v/>
      </c>
      <c r="K37" s="26" t="str">
        <f aca="false">IF($A37="","",IFERROR(D37*INDEX(EF_Library!$F$5:$F$64,MATCH($F37,EF_Library!$A$5:$A$64,0)),0))</f>
        <v/>
      </c>
      <c r="L37" s="26" t="str">
        <f aca="false">IF($A37="","",IFERROR(D37*INDEX(EF_Library!$G$5:$G$64,MATCH($F37,EF_Library!$A$5:$A$64,0)),0))</f>
        <v/>
      </c>
      <c r="M37" s="26" t="str">
        <f aca="false">IF($A37="","",IFERROR(D37*INDEX(EF_Library!$H$5:$H$64,MATCH($F37,EF_Library!$A$5:$A$64,0)),0))</f>
        <v/>
      </c>
      <c r="N37" s="26" t="str">
        <f aca="false">IF($A37="","",K37+L37*INDEX(GWP_Table!$B$5:$B$12,MATCH("CH4",GWP_Table!$A$5:$A$12,0))+M37*INDEX(GWP_Table!$B$5:$B$12,MATCH("N2O",GWP_Table!$A$5:$A$12,0)))</f>
        <v/>
      </c>
      <c r="O37" s="26" t="str">
        <f aca="false">IF($A37="","",IF(J37&lt;&gt;"",J37,N37))</f>
        <v/>
      </c>
      <c r="P37" s="13" t="str">
        <f aca="false">IF($A37="","",IF(G37="EF_ID not found","Missing EF",IF(H37&lt;&gt;"OK","Unit mismatch",IF(AND(D37&gt;0,O37=0),"Zero result","OK"))))</f>
        <v/>
      </c>
    </row>
    <row r="38" customFormat="false" ht="15" hidden="false" customHeight="false" outlineLevel="0" collapsed="false">
      <c r="A38" s="24" t="str">
        <f aca="false">IF(Activity_Data!A38="","",Activity_Data!A38)</f>
        <v/>
      </c>
      <c r="B38" s="24" t="str">
        <f aca="false">IF($A38="","",Activity_Data!E38)</f>
        <v/>
      </c>
      <c r="C38" s="24" t="str">
        <f aca="false">IF($A38="","",Activity_Data!F38)</f>
        <v/>
      </c>
      <c r="D38" s="25" t="str">
        <f aca="false">IF($A38="","",Activity_Data!I38)</f>
        <v/>
      </c>
      <c r="E38" s="24" t="str">
        <f aca="false">IF($A38="","",Activity_Data!J38)</f>
        <v/>
      </c>
      <c r="F38" s="24" t="str">
        <f aca="false">IF($A38="","",Activity_Data!K38)</f>
        <v/>
      </c>
      <c r="G38" s="24" t="str">
        <f aca="false">IF($A38="","",IFERROR(INDEX(EF_Library!$E$5:$E$64,MATCH($F38,EF_Library!$A$5:$A$64,0)),"EF_ID not found"))</f>
        <v/>
      </c>
      <c r="H38" s="13" t="str">
        <f aca="false">IF($A38="","",IFERROR(IF(TRIM(MID(G38,FIND("/",G38)+1,60))=TRIM(E38),"OK","Check unit"),"Check unit"))</f>
        <v/>
      </c>
      <c r="I38" s="26" t="str">
        <f aca="false">IF($A38="","",IFERROR(INDEX(EF_Library!$I$5:$I$64,MATCH($F38,EF_Library!$A$5:$A$64,0)),""))</f>
        <v/>
      </c>
      <c r="J38" s="26" t="str">
        <f aca="false">IF(OR($A38="",I38="",I38=0),"",D38*I38)</f>
        <v/>
      </c>
      <c r="K38" s="26" t="str">
        <f aca="false">IF($A38="","",IFERROR(D38*INDEX(EF_Library!$F$5:$F$64,MATCH($F38,EF_Library!$A$5:$A$64,0)),0))</f>
        <v/>
      </c>
      <c r="L38" s="26" t="str">
        <f aca="false">IF($A38="","",IFERROR(D38*INDEX(EF_Library!$G$5:$G$64,MATCH($F38,EF_Library!$A$5:$A$64,0)),0))</f>
        <v/>
      </c>
      <c r="M38" s="26" t="str">
        <f aca="false">IF($A38="","",IFERROR(D38*INDEX(EF_Library!$H$5:$H$64,MATCH($F38,EF_Library!$A$5:$A$64,0)),0))</f>
        <v/>
      </c>
      <c r="N38" s="26" t="str">
        <f aca="false">IF($A38="","",K38+L38*INDEX(GWP_Table!$B$5:$B$12,MATCH("CH4",GWP_Table!$A$5:$A$12,0))+M38*INDEX(GWP_Table!$B$5:$B$12,MATCH("N2O",GWP_Table!$A$5:$A$12,0)))</f>
        <v/>
      </c>
      <c r="O38" s="26" t="str">
        <f aca="false">IF($A38="","",IF(J38&lt;&gt;"",J38,N38))</f>
        <v/>
      </c>
      <c r="P38" s="13" t="str">
        <f aca="false">IF($A38="","",IF(G38="EF_ID not found","Missing EF",IF(H38&lt;&gt;"OK","Unit mismatch",IF(AND(D38&gt;0,O38=0),"Zero result","OK"))))</f>
        <v/>
      </c>
    </row>
    <row r="39" customFormat="false" ht="15" hidden="false" customHeight="false" outlineLevel="0" collapsed="false">
      <c r="A39" s="24" t="str">
        <f aca="false">IF(Activity_Data!A39="","",Activity_Data!A39)</f>
        <v/>
      </c>
      <c r="B39" s="24" t="str">
        <f aca="false">IF($A39="","",Activity_Data!E39)</f>
        <v/>
      </c>
      <c r="C39" s="24" t="str">
        <f aca="false">IF($A39="","",Activity_Data!F39)</f>
        <v/>
      </c>
      <c r="D39" s="25" t="str">
        <f aca="false">IF($A39="","",Activity_Data!I39)</f>
        <v/>
      </c>
      <c r="E39" s="24" t="str">
        <f aca="false">IF($A39="","",Activity_Data!J39)</f>
        <v/>
      </c>
      <c r="F39" s="24" t="str">
        <f aca="false">IF($A39="","",Activity_Data!K39)</f>
        <v/>
      </c>
      <c r="G39" s="24" t="str">
        <f aca="false">IF($A39="","",IFERROR(INDEX(EF_Library!$E$5:$E$64,MATCH($F39,EF_Library!$A$5:$A$64,0)),"EF_ID not found"))</f>
        <v/>
      </c>
      <c r="H39" s="13" t="str">
        <f aca="false">IF($A39="","",IFERROR(IF(TRIM(MID(G39,FIND("/",G39)+1,60))=TRIM(E39),"OK","Check unit"),"Check unit"))</f>
        <v/>
      </c>
      <c r="I39" s="26" t="str">
        <f aca="false">IF($A39="","",IFERROR(INDEX(EF_Library!$I$5:$I$64,MATCH($F39,EF_Library!$A$5:$A$64,0)),""))</f>
        <v/>
      </c>
      <c r="J39" s="26" t="str">
        <f aca="false">IF(OR($A39="",I39="",I39=0),"",D39*I39)</f>
        <v/>
      </c>
      <c r="K39" s="26" t="str">
        <f aca="false">IF($A39="","",IFERROR(D39*INDEX(EF_Library!$F$5:$F$64,MATCH($F39,EF_Library!$A$5:$A$64,0)),0))</f>
        <v/>
      </c>
      <c r="L39" s="26" t="str">
        <f aca="false">IF($A39="","",IFERROR(D39*INDEX(EF_Library!$G$5:$G$64,MATCH($F39,EF_Library!$A$5:$A$64,0)),0))</f>
        <v/>
      </c>
      <c r="M39" s="26" t="str">
        <f aca="false">IF($A39="","",IFERROR(D39*INDEX(EF_Library!$H$5:$H$64,MATCH($F39,EF_Library!$A$5:$A$64,0)),0))</f>
        <v/>
      </c>
      <c r="N39" s="26" t="str">
        <f aca="false">IF($A39="","",K39+L39*INDEX(GWP_Table!$B$5:$B$12,MATCH("CH4",GWP_Table!$A$5:$A$12,0))+M39*INDEX(GWP_Table!$B$5:$B$12,MATCH("N2O",GWP_Table!$A$5:$A$12,0)))</f>
        <v/>
      </c>
      <c r="O39" s="26" t="str">
        <f aca="false">IF($A39="","",IF(J39&lt;&gt;"",J39,N39))</f>
        <v/>
      </c>
      <c r="P39" s="13" t="str">
        <f aca="false">IF($A39="","",IF(G39="EF_ID not found","Missing EF",IF(H39&lt;&gt;"OK","Unit mismatch",IF(AND(D39&gt;0,O39=0),"Zero result","OK"))))</f>
        <v/>
      </c>
    </row>
    <row r="40" customFormat="false" ht="15" hidden="false" customHeight="false" outlineLevel="0" collapsed="false">
      <c r="A40" s="24" t="str">
        <f aca="false">IF(Activity_Data!A40="","",Activity_Data!A40)</f>
        <v/>
      </c>
      <c r="B40" s="24" t="str">
        <f aca="false">IF($A40="","",Activity_Data!E40)</f>
        <v/>
      </c>
      <c r="C40" s="24" t="str">
        <f aca="false">IF($A40="","",Activity_Data!F40)</f>
        <v/>
      </c>
      <c r="D40" s="25" t="str">
        <f aca="false">IF($A40="","",Activity_Data!I40)</f>
        <v/>
      </c>
      <c r="E40" s="24" t="str">
        <f aca="false">IF($A40="","",Activity_Data!J40)</f>
        <v/>
      </c>
      <c r="F40" s="24" t="str">
        <f aca="false">IF($A40="","",Activity_Data!K40)</f>
        <v/>
      </c>
      <c r="G40" s="24" t="str">
        <f aca="false">IF($A40="","",IFERROR(INDEX(EF_Library!$E$5:$E$64,MATCH($F40,EF_Library!$A$5:$A$64,0)),"EF_ID not found"))</f>
        <v/>
      </c>
      <c r="H40" s="13" t="str">
        <f aca="false">IF($A40="","",IFERROR(IF(TRIM(MID(G40,FIND("/",G40)+1,60))=TRIM(E40),"OK","Check unit"),"Check unit"))</f>
        <v/>
      </c>
      <c r="I40" s="26" t="str">
        <f aca="false">IF($A40="","",IFERROR(INDEX(EF_Library!$I$5:$I$64,MATCH($F40,EF_Library!$A$5:$A$64,0)),""))</f>
        <v/>
      </c>
      <c r="J40" s="26" t="str">
        <f aca="false">IF(OR($A40="",I40="",I40=0),"",D40*I40)</f>
        <v/>
      </c>
      <c r="K40" s="26" t="str">
        <f aca="false">IF($A40="","",IFERROR(D40*INDEX(EF_Library!$F$5:$F$64,MATCH($F40,EF_Library!$A$5:$A$64,0)),0))</f>
        <v/>
      </c>
      <c r="L40" s="26" t="str">
        <f aca="false">IF($A40="","",IFERROR(D40*INDEX(EF_Library!$G$5:$G$64,MATCH($F40,EF_Library!$A$5:$A$64,0)),0))</f>
        <v/>
      </c>
      <c r="M40" s="26" t="str">
        <f aca="false">IF($A40="","",IFERROR(D40*INDEX(EF_Library!$H$5:$H$64,MATCH($F40,EF_Library!$A$5:$A$64,0)),0))</f>
        <v/>
      </c>
      <c r="N40" s="26" t="str">
        <f aca="false">IF($A40="","",K40+L40*INDEX(GWP_Table!$B$5:$B$12,MATCH("CH4",GWP_Table!$A$5:$A$12,0))+M40*INDEX(GWP_Table!$B$5:$B$12,MATCH("N2O",GWP_Table!$A$5:$A$12,0)))</f>
        <v/>
      </c>
      <c r="O40" s="26" t="str">
        <f aca="false">IF($A40="","",IF(J40&lt;&gt;"",J40,N40))</f>
        <v/>
      </c>
      <c r="P40" s="13" t="str">
        <f aca="false">IF($A40="","",IF(G40="EF_ID not found","Missing EF",IF(H40&lt;&gt;"OK","Unit mismatch",IF(AND(D40&gt;0,O40=0),"Zero result","OK"))))</f>
        <v/>
      </c>
    </row>
    <row r="41" customFormat="false" ht="15" hidden="false" customHeight="false" outlineLevel="0" collapsed="false">
      <c r="A41" s="24" t="str">
        <f aca="false">IF(Activity_Data!A41="","",Activity_Data!A41)</f>
        <v/>
      </c>
      <c r="B41" s="24" t="str">
        <f aca="false">IF($A41="","",Activity_Data!E41)</f>
        <v/>
      </c>
      <c r="C41" s="24" t="str">
        <f aca="false">IF($A41="","",Activity_Data!F41)</f>
        <v/>
      </c>
      <c r="D41" s="25" t="str">
        <f aca="false">IF($A41="","",Activity_Data!I41)</f>
        <v/>
      </c>
      <c r="E41" s="24" t="str">
        <f aca="false">IF($A41="","",Activity_Data!J41)</f>
        <v/>
      </c>
      <c r="F41" s="24" t="str">
        <f aca="false">IF($A41="","",Activity_Data!K41)</f>
        <v/>
      </c>
      <c r="G41" s="24" t="str">
        <f aca="false">IF($A41="","",IFERROR(INDEX(EF_Library!$E$5:$E$64,MATCH($F41,EF_Library!$A$5:$A$64,0)),"EF_ID not found"))</f>
        <v/>
      </c>
      <c r="H41" s="13" t="str">
        <f aca="false">IF($A41="","",IFERROR(IF(TRIM(MID(G41,FIND("/",G41)+1,60))=TRIM(E41),"OK","Check unit"),"Check unit"))</f>
        <v/>
      </c>
      <c r="I41" s="26" t="str">
        <f aca="false">IF($A41="","",IFERROR(INDEX(EF_Library!$I$5:$I$64,MATCH($F41,EF_Library!$A$5:$A$64,0)),""))</f>
        <v/>
      </c>
      <c r="J41" s="26" t="str">
        <f aca="false">IF(OR($A41="",I41="",I41=0),"",D41*I41)</f>
        <v/>
      </c>
      <c r="K41" s="26" t="str">
        <f aca="false">IF($A41="","",IFERROR(D41*INDEX(EF_Library!$F$5:$F$64,MATCH($F41,EF_Library!$A$5:$A$64,0)),0))</f>
        <v/>
      </c>
      <c r="L41" s="26" t="str">
        <f aca="false">IF($A41="","",IFERROR(D41*INDEX(EF_Library!$G$5:$G$64,MATCH($F41,EF_Library!$A$5:$A$64,0)),0))</f>
        <v/>
      </c>
      <c r="M41" s="26" t="str">
        <f aca="false">IF($A41="","",IFERROR(D41*INDEX(EF_Library!$H$5:$H$64,MATCH($F41,EF_Library!$A$5:$A$64,0)),0))</f>
        <v/>
      </c>
      <c r="N41" s="26" t="str">
        <f aca="false">IF($A41="","",K41+L41*INDEX(GWP_Table!$B$5:$B$12,MATCH("CH4",GWP_Table!$A$5:$A$12,0))+M41*INDEX(GWP_Table!$B$5:$B$12,MATCH("N2O",GWP_Table!$A$5:$A$12,0)))</f>
        <v/>
      </c>
      <c r="O41" s="26" t="str">
        <f aca="false">IF($A41="","",IF(J41&lt;&gt;"",J41,N41))</f>
        <v/>
      </c>
      <c r="P41" s="13" t="str">
        <f aca="false">IF($A41="","",IF(G41="EF_ID not found","Missing EF",IF(H41&lt;&gt;"OK","Unit mismatch",IF(AND(D41&gt;0,O41=0),"Zero result","OK"))))</f>
        <v/>
      </c>
    </row>
    <row r="42" customFormat="false" ht="15" hidden="false" customHeight="false" outlineLevel="0" collapsed="false">
      <c r="A42" s="24" t="str">
        <f aca="false">IF(Activity_Data!A42="","",Activity_Data!A42)</f>
        <v/>
      </c>
      <c r="B42" s="24" t="str">
        <f aca="false">IF($A42="","",Activity_Data!E42)</f>
        <v/>
      </c>
      <c r="C42" s="24" t="str">
        <f aca="false">IF($A42="","",Activity_Data!F42)</f>
        <v/>
      </c>
      <c r="D42" s="25" t="str">
        <f aca="false">IF($A42="","",Activity_Data!I42)</f>
        <v/>
      </c>
      <c r="E42" s="24" t="str">
        <f aca="false">IF($A42="","",Activity_Data!J42)</f>
        <v/>
      </c>
      <c r="F42" s="24" t="str">
        <f aca="false">IF($A42="","",Activity_Data!K42)</f>
        <v/>
      </c>
      <c r="G42" s="24" t="str">
        <f aca="false">IF($A42="","",IFERROR(INDEX(EF_Library!$E$5:$E$64,MATCH($F42,EF_Library!$A$5:$A$64,0)),"EF_ID not found"))</f>
        <v/>
      </c>
      <c r="H42" s="13" t="str">
        <f aca="false">IF($A42="","",IFERROR(IF(TRIM(MID(G42,FIND("/",G42)+1,60))=TRIM(E42),"OK","Check unit"),"Check unit"))</f>
        <v/>
      </c>
      <c r="I42" s="26" t="str">
        <f aca="false">IF($A42="","",IFERROR(INDEX(EF_Library!$I$5:$I$64,MATCH($F42,EF_Library!$A$5:$A$64,0)),""))</f>
        <v/>
      </c>
      <c r="J42" s="26" t="str">
        <f aca="false">IF(OR($A42="",I42="",I42=0),"",D42*I42)</f>
        <v/>
      </c>
      <c r="K42" s="26" t="str">
        <f aca="false">IF($A42="","",IFERROR(D42*INDEX(EF_Library!$F$5:$F$64,MATCH($F42,EF_Library!$A$5:$A$64,0)),0))</f>
        <v/>
      </c>
      <c r="L42" s="26" t="str">
        <f aca="false">IF($A42="","",IFERROR(D42*INDEX(EF_Library!$G$5:$G$64,MATCH($F42,EF_Library!$A$5:$A$64,0)),0))</f>
        <v/>
      </c>
      <c r="M42" s="26" t="str">
        <f aca="false">IF($A42="","",IFERROR(D42*INDEX(EF_Library!$H$5:$H$64,MATCH($F42,EF_Library!$A$5:$A$64,0)),0))</f>
        <v/>
      </c>
      <c r="N42" s="26" t="str">
        <f aca="false">IF($A42="","",K42+L42*INDEX(GWP_Table!$B$5:$B$12,MATCH("CH4",GWP_Table!$A$5:$A$12,0))+M42*INDEX(GWP_Table!$B$5:$B$12,MATCH("N2O",GWP_Table!$A$5:$A$12,0)))</f>
        <v/>
      </c>
      <c r="O42" s="26" t="str">
        <f aca="false">IF($A42="","",IF(J42&lt;&gt;"",J42,N42))</f>
        <v/>
      </c>
      <c r="P42" s="13" t="str">
        <f aca="false">IF($A42="","",IF(G42="EF_ID not found","Missing EF",IF(H42&lt;&gt;"OK","Unit mismatch",IF(AND(D42&gt;0,O42=0),"Zero result","OK"))))</f>
        <v/>
      </c>
    </row>
    <row r="43" customFormat="false" ht="15" hidden="false" customHeight="false" outlineLevel="0" collapsed="false">
      <c r="A43" s="24" t="str">
        <f aca="false">IF(Activity_Data!A43="","",Activity_Data!A43)</f>
        <v/>
      </c>
      <c r="B43" s="24" t="str">
        <f aca="false">IF($A43="","",Activity_Data!E43)</f>
        <v/>
      </c>
      <c r="C43" s="24" t="str">
        <f aca="false">IF($A43="","",Activity_Data!F43)</f>
        <v/>
      </c>
      <c r="D43" s="25" t="str">
        <f aca="false">IF($A43="","",Activity_Data!I43)</f>
        <v/>
      </c>
      <c r="E43" s="24" t="str">
        <f aca="false">IF($A43="","",Activity_Data!J43)</f>
        <v/>
      </c>
      <c r="F43" s="24" t="str">
        <f aca="false">IF($A43="","",Activity_Data!K43)</f>
        <v/>
      </c>
      <c r="G43" s="24" t="str">
        <f aca="false">IF($A43="","",IFERROR(INDEX(EF_Library!$E$5:$E$64,MATCH($F43,EF_Library!$A$5:$A$64,0)),"EF_ID not found"))</f>
        <v/>
      </c>
      <c r="H43" s="13" t="str">
        <f aca="false">IF($A43="","",IFERROR(IF(TRIM(MID(G43,FIND("/",G43)+1,60))=TRIM(E43),"OK","Check unit"),"Check unit"))</f>
        <v/>
      </c>
      <c r="I43" s="26" t="str">
        <f aca="false">IF($A43="","",IFERROR(INDEX(EF_Library!$I$5:$I$64,MATCH($F43,EF_Library!$A$5:$A$64,0)),""))</f>
        <v/>
      </c>
      <c r="J43" s="26" t="str">
        <f aca="false">IF(OR($A43="",I43="",I43=0),"",D43*I43)</f>
        <v/>
      </c>
      <c r="K43" s="26" t="str">
        <f aca="false">IF($A43="","",IFERROR(D43*INDEX(EF_Library!$F$5:$F$64,MATCH($F43,EF_Library!$A$5:$A$64,0)),0))</f>
        <v/>
      </c>
      <c r="L43" s="26" t="str">
        <f aca="false">IF($A43="","",IFERROR(D43*INDEX(EF_Library!$G$5:$G$64,MATCH($F43,EF_Library!$A$5:$A$64,0)),0))</f>
        <v/>
      </c>
      <c r="M43" s="26" t="str">
        <f aca="false">IF($A43="","",IFERROR(D43*INDEX(EF_Library!$H$5:$H$64,MATCH($F43,EF_Library!$A$5:$A$64,0)),0))</f>
        <v/>
      </c>
      <c r="N43" s="26" t="str">
        <f aca="false">IF($A43="","",K43+L43*INDEX(GWP_Table!$B$5:$B$12,MATCH("CH4",GWP_Table!$A$5:$A$12,0))+M43*INDEX(GWP_Table!$B$5:$B$12,MATCH("N2O",GWP_Table!$A$5:$A$12,0)))</f>
        <v/>
      </c>
      <c r="O43" s="26" t="str">
        <f aca="false">IF($A43="","",IF(J43&lt;&gt;"",J43,N43))</f>
        <v/>
      </c>
      <c r="P43" s="13" t="str">
        <f aca="false">IF($A43="","",IF(G43="EF_ID not found","Missing EF",IF(H43&lt;&gt;"OK","Unit mismatch",IF(AND(D43&gt;0,O43=0),"Zero result","OK"))))</f>
        <v/>
      </c>
    </row>
    <row r="44" customFormat="false" ht="15" hidden="false" customHeight="false" outlineLevel="0" collapsed="false">
      <c r="A44" s="24" t="str">
        <f aca="false">IF(Activity_Data!A44="","",Activity_Data!A44)</f>
        <v/>
      </c>
      <c r="B44" s="24" t="str">
        <f aca="false">IF($A44="","",Activity_Data!E44)</f>
        <v/>
      </c>
      <c r="C44" s="24" t="str">
        <f aca="false">IF($A44="","",Activity_Data!F44)</f>
        <v/>
      </c>
      <c r="D44" s="25" t="str">
        <f aca="false">IF($A44="","",Activity_Data!I44)</f>
        <v/>
      </c>
      <c r="E44" s="24" t="str">
        <f aca="false">IF($A44="","",Activity_Data!J44)</f>
        <v/>
      </c>
      <c r="F44" s="24" t="str">
        <f aca="false">IF($A44="","",Activity_Data!K44)</f>
        <v/>
      </c>
      <c r="G44" s="24" t="str">
        <f aca="false">IF($A44="","",IFERROR(INDEX(EF_Library!$E$5:$E$64,MATCH($F44,EF_Library!$A$5:$A$64,0)),"EF_ID not found"))</f>
        <v/>
      </c>
      <c r="H44" s="13" t="str">
        <f aca="false">IF($A44="","",IFERROR(IF(TRIM(MID(G44,FIND("/",G44)+1,60))=TRIM(E44),"OK","Check unit"),"Check unit"))</f>
        <v/>
      </c>
      <c r="I44" s="26" t="str">
        <f aca="false">IF($A44="","",IFERROR(INDEX(EF_Library!$I$5:$I$64,MATCH($F44,EF_Library!$A$5:$A$64,0)),""))</f>
        <v/>
      </c>
      <c r="J44" s="26" t="str">
        <f aca="false">IF(OR($A44="",I44="",I44=0),"",D44*I44)</f>
        <v/>
      </c>
      <c r="K44" s="26" t="str">
        <f aca="false">IF($A44="","",IFERROR(D44*INDEX(EF_Library!$F$5:$F$64,MATCH($F44,EF_Library!$A$5:$A$64,0)),0))</f>
        <v/>
      </c>
      <c r="L44" s="26" t="str">
        <f aca="false">IF($A44="","",IFERROR(D44*INDEX(EF_Library!$G$5:$G$64,MATCH($F44,EF_Library!$A$5:$A$64,0)),0))</f>
        <v/>
      </c>
      <c r="M44" s="26" t="str">
        <f aca="false">IF($A44="","",IFERROR(D44*INDEX(EF_Library!$H$5:$H$64,MATCH($F44,EF_Library!$A$5:$A$64,0)),0))</f>
        <v/>
      </c>
      <c r="N44" s="26" t="str">
        <f aca="false">IF($A44="","",K44+L44*INDEX(GWP_Table!$B$5:$B$12,MATCH("CH4",GWP_Table!$A$5:$A$12,0))+M44*INDEX(GWP_Table!$B$5:$B$12,MATCH("N2O",GWP_Table!$A$5:$A$12,0)))</f>
        <v/>
      </c>
      <c r="O44" s="26" t="str">
        <f aca="false">IF($A44="","",IF(J44&lt;&gt;"",J44,N44))</f>
        <v/>
      </c>
      <c r="P44" s="13" t="str">
        <f aca="false">IF($A44="","",IF(G44="EF_ID not found","Missing EF",IF(H44&lt;&gt;"OK","Unit mismatch",IF(AND(D44&gt;0,O44=0),"Zero result","OK"))))</f>
        <v/>
      </c>
    </row>
    <row r="45" customFormat="false" ht="15" hidden="false" customHeight="false" outlineLevel="0" collapsed="false">
      <c r="A45" s="24" t="str">
        <f aca="false">IF(Activity_Data!A45="","",Activity_Data!A45)</f>
        <v/>
      </c>
      <c r="B45" s="24" t="str">
        <f aca="false">IF($A45="","",Activity_Data!E45)</f>
        <v/>
      </c>
      <c r="C45" s="24" t="str">
        <f aca="false">IF($A45="","",Activity_Data!F45)</f>
        <v/>
      </c>
      <c r="D45" s="25" t="str">
        <f aca="false">IF($A45="","",Activity_Data!I45)</f>
        <v/>
      </c>
      <c r="E45" s="24" t="str">
        <f aca="false">IF($A45="","",Activity_Data!J45)</f>
        <v/>
      </c>
      <c r="F45" s="24" t="str">
        <f aca="false">IF($A45="","",Activity_Data!K45)</f>
        <v/>
      </c>
      <c r="G45" s="24" t="str">
        <f aca="false">IF($A45="","",IFERROR(INDEX(EF_Library!$E$5:$E$64,MATCH($F45,EF_Library!$A$5:$A$64,0)),"EF_ID not found"))</f>
        <v/>
      </c>
      <c r="H45" s="13" t="str">
        <f aca="false">IF($A45="","",IFERROR(IF(TRIM(MID(G45,FIND("/",G45)+1,60))=TRIM(E45),"OK","Check unit"),"Check unit"))</f>
        <v/>
      </c>
      <c r="I45" s="26" t="str">
        <f aca="false">IF($A45="","",IFERROR(INDEX(EF_Library!$I$5:$I$64,MATCH($F45,EF_Library!$A$5:$A$64,0)),""))</f>
        <v/>
      </c>
      <c r="J45" s="26" t="str">
        <f aca="false">IF(OR($A45="",I45="",I45=0),"",D45*I45)</f>
        <v/>
      </c>
      <c r="K45" s="26" t="str">
        <f aca="false">IF($A45="","",IFERROR(D45*INDEX(EF_Library!$F$5:$F$64,MATCH($F45,EF_Library!$A$5:$A$64,0)),0))</f>
        <v/>
      </c>
      <c r="L45" s="26" t="str">
        <f aca="false">IF($A45="","",IFERROR(D45*INDEX(EF_Library!$G$5:$G$64,MATCH($F45,EF_Library!$A$5:$A$64,0)),0))</f>
        <v/>
      </c>
      <c r="M45" s="26" t="str">
        <f aca="false">IF($A45="","",IFERROR(D45*INDEX(EF_Library!$H$5:$H$64,MATCH($F45,EF_Library!$A$5:$A$64,0)),0))</f>
        <v/>
      </c>
      <c r="N45" s="26" t="str">
        <f aca="false">IF($A45="","",K45+L45*INDEX(GWP_Table!$B$5:$B$12,MATCH("CH4",GWP_Table!$A$5:$A$12,0))+M45*INDEX(GWP_Table!$B$5:$B$12,MATCH("N2O",GWP_Table!$A$5:$A$12,0)))</f>
        <v/>
      </c>
      <c r="O45" s="26" t="str">
        <f aca="false">IF($A45="","",IF(J45&lt;&gt;"",J45,N45))</f>
        <v/>
      </c>
      <c r="P45" s="13" t="str">
        <f aca="false">IF($A45="","",IF(G45="EF_ID not found","Missing EF",IF(H45&lt;&gt;"OK","Unit mismatch",IF(AND(D45&gt;0,O45=0),"Zero result","OK"))))</f>
        <v/>
      </c>
    </row>
    <row r="46" customFormat="false" ht="15" hidden="false" customHeight="false" outlineLevel="0" collapsed="false">
      <c r="A46" s="24" t="str">
        <f aca="false">IF(Activity_Data!A46="","",Activity_Data!A46)</f>
        <v/>
      </c>
      <c r="B46" s="24" t="str">
        <f aca="false">IF($A46="","",Activity_Data!E46)</f>
        <v/>
      </c>
      <c r="C46" s="24" t="str">
        <f aca="false">IF($A46="","",Activity_Data!F46)</f>
        <v/>
      </c>
      <c r="D46" s="25" t="str">
        <f aca="false">IF($A46="","",Activity_Data!I46)</f>
        <v/>
      </c>
      <c r="E46" s="24" t="str">
        <f aca="false">IF($A46="","",Activity_Data!J46)</f>
        <v/>
      </c>
      <c r="F46" s="24" t="str">
        <f aca="false">IF($A46="","",Activity_Data!K46)</f>
        <v/>
      </c>
      <c r="G46" s="24" t="str">
        <f aca="false">IF($A46="","",IFERROR(INDEX(EF_Library!$E$5:$E$64,MATCH($F46,EF_Library!$A$5:$A$64,0)),"EF_ID not found"))</f>
        <v/>
      </c>
      <c r="H46" s="13" t="str">
        <f aca="false">IF($A46="","",IFERROR(IF(TRIM(MID(G46,FIND("/",G46)+1,60))=TRIM(E46),"OK","Check unit"),"Check unit"))</f>
        <v/>
      </c>
      <c r="I46" s="26" t="str">
        <f aca="false">IF($A46="","",IFERROR(INDEX(EF_Library!$I$5:$I$64,MATCH($F46,EF_Library!$A$5:$A$64,0)),""))</f>
        <v/>
      </c>
      <c r="J46" s="26" t="str">
        <f aca="false">IF(OR($A46="",I46="",I46=0),"",D46*I46)</f>
        <v/>
      </c>
      <c r="K46" s="26" t="str">
        <f aca="false">IF($A46="","",IFERROR(D46*INDEX(EF_Library!$F$5:$F$64,MATCH($F46,EF_Library!$A$5:$A$64,0)),0))</f>
        <v/>
      </c>
      <c r="L46" s="26" t="str">
        <f aca="false">IF($A46="","",IFERROR(D46*INDEX(EF_Library!$G$5:$G$64,MATCH($F46,EF_Library!$A$5:$A$64,0)),0))</f>
        <v/>
      </c>
      <c r="M46" s="26" t="str">
        <f aca="false">IF($A46="","",IFERROR(D46*INDEX(EF_Library!$H$5:$H$64,MATCH($F46,EF_Library!$A$5:$A$64,0)),0))</f>
        <v/>
      </c>
      <c r="N46" s="26" t="str">
        <f aca="false">IF($A46="","",K46+L46*INDEX(GWP_Table!$B$5:$B$12,MATCH("CH4",GWP_Table!$A$5:$A$12,0))+M46*INDEX(GWP_Table!$B$5:$B$12,MATCH("N2O",GWP_Table!$A$5:$A$12,0)))</f>
        <v/>
      </c>
      <c r="O46" s="26" t="str">
        <f aca="false">IF($A46="","",IF(J46&lt;&gt;"",J46,N46))</f>
        <v/>
      </c>
      <c r="P46" s="13" t="str">
        <f aca="false">IF($A46="","",IF(G46="EF_ID not found","Missing EF",IF(H46&lt;&gt;"OK","Unit mismatch",IF(AND(D46&gt;0,O46=0),"Zero result","OK"))))</f>
        <v/>
      </c>
    </row>
    <row r="47" customFormat="false" ht="15" hidden="false" customHeight="false" outlineLevel="0" collapsed="false">
      <c r="A47" s="24" t="str">
        <f aca="false">IF(Activity_Data!A47="","",Activity_Data!A47)</f>
        <v/>
      </c>
      <c r="B47" s="24" t="str">
        <f aca="false">IF($A47="","",Activity_Data!E47)</f>
        <v/>
      </c>
      <c r="C47" s="24" t="str">
        <f aca="false">IF($A47="","",Activity_Data!F47)</f>
        <v/>
      </c>
      <c r="D47" s="25" t="str">
        <f aca="false">IF($A47="","",Activity_Data!I47)</f>
        <v/>
      </c>
      <c r="E47" s="24" t="str">
        <f aca="false">IF($A47="","",Activity_Data!J47)</f>
        <v/>
      </c>
      <c r="F47" s="24" t="str">
        <f aca="false">IF($A47="","",Activity_Data!K47)</f>
        <v/>
      </c>
      <c r="G47" s="24" t="str">
        <f aca="false">IF($A47="","",IFERROR(INDEX(EF_Library!$E$5:$E$64,MATCH($F47,EF_Library!$A$5:$A$64,0)),"EF_ID not found"))</f>
        <v/>
      </c>
      <c r="H47" s="13" t="str">
        <f aca="false">IF($A47="","",IFERROR(IF(TRIM(MID(G47,FIND("/",G47)+1,60))=TRIM(E47),"OK","Check unit"),"Check unit"))</f>
        <v/>
      </c>
      <c r="I47" s="26" t="str">
        <f aca="false">IF($A47="","",IFERROR(INDEX(EF_Library!$I$5:$I$64,MATCH($F47,EF_Library!$A$5:$A$64,0)),""))</f>
        <v/>
      </c>
      <c r="J47" s="26" t="str">
        <f aca="false">IF(OR($A47="",I47="",I47=0),"",D47*I47)</f>
        <v/>
      </c>
      <c r="K47" s="26" t="str">
        <f aca="false">IF($A47="","",IFERROR(D47*INDEX(EF_Library!$F$5:$F$64,MATCH($F47,EF_Library!$A$5:$A$64,0)),0))</f>
        <v/>
      </c>
      <c r="L47" s="26" t="str">
        <f aca="false">IF($A47="","",IFERROR(D47*INDEX(EF_Library!$G$5:$G$64,MATCH($F47,EF_Library!$A$5:$A$64,0)),0))</f>
        <v/>
      </c>
      <c r="M47" s="26" t="str">
        <f aca="false">IF($A47="","",IFERROR(D47*INDEX(EF_Library!$H$5:$H$64,MATCH($F47,EF_Library!$A$5:$A$64,0)),0))</f>
        <v/>
      </c>
      <c r="N47" s="26" t="str">
        <f aca="false">IF($A47="","",K47+L47*INDEX(GWP_Table!$B$5:$B$12,MATCH("CH4",GWP_Table!$A$5:$A$12,0))+M47*INDEX(GWP_Table!$B$5:$B$12,MATCH("N2O",GWP_Table!$A$5:$A$12,0)))</f>
        <v/>
      </c>
      <c r="O47" s="26" t="str">
        <f aca="false">IF($A47="","",IF(J47&lt;&gt;"",J47,N47))</f>
        <v/>
      </c>
      <c r="P47" s="13" t="str">
        <f aca="false">IF($A47="","",IF(G47="EF_ID not found","Missing EF",IF(H47&lt;&gt;"OK","Unit mismatch",IF(AND(D47&gt;0,O47=0),"Zero result","OK"))))</f>
        <v/>
      </c>
    </row>
    <row r="48" customFormat="false" ht="15" hidden="false" customHeight="false" outlineLevel="0" collapsed="false">
      <c r="A48" s="24" t="str">
        <f aca="false">IF(Activity_Data!A48="","",Activity_Data!A48)</f>
        <v/>
      </c>
      <c r="B48" s="24" t="str">
        <f aca="false">IF($A48="","",Activity_Data!E48)</f>
        <v/>
      </c>
      <c r="C48" s="24" t="str">
        <f aca="false">IF($A48="","",Activity_Data!F48)</f>
        <v/>
      </c>
      <c r="D48" s="25" t="str">
        <f aca="false">IF($A48="","",Activity_Data!I48)</f>
        <v/>
      </c>
      <c r="E48" s="24" t="str">
        <f aca="false">IF($A48="","",Activity_Data!J48)</f>
        <v/>
      </c>
      <c r="F48" s="24" t="str">
        <f aca="false">IF($A48="","",Activity_Data!K48)</f>
        <v/>
      </c>
      <c r="G48" s="24" t="str">
        <f aca="false">IF($A48="","",IFERROR(INDEX(EF_Library!$E$5:$E$64,MATCH($F48,EF_Library!$A$5:$A$64,0)),"EF_ID not found"))</f>
        <v/>
      </c>
      <c r="H48" s="13" t="str">
        <f aca="false">IF($A48="","",IFERROR(IF(TRIM(MID(G48,FIND("/",G48)+1,60))=TRIM(E48),"OK","Check unit"),"Check unit"))</f>
        <v/>
      </c>
      <c r="I48" s="26" t="str">
        <f aca="false">IF($A48="","",IFERROR(INDEX(EF_Library!$I$5:$I$64,MATCH($F48,EF_Library!$A$5:$A$64,0)),""))</f>
        <v/>
      </c>
      <c r="J48" s="26" t="str">
        <f aca="false">IF(OR($A48="",I48="",I48=0),"",D48*I48)</f>
        <v/>
      </c>
      <c r="K48" s="26" t="str">
        <f aca="false">IF($A48="","",IFERROR(D48*INDEX(EF_Library!$F$5:$F$64,MATCH($F48,EF_Library!$A$5:$A$64,0)),0))</f>
        <v/>
      </c>
      <c r="L48" s="26" t="str">
        <f aca="false">IF($A48="","",IFERROR(D48*INDEX(EF_Library!$G$5:$G$64,MATCH($F48,EF_Library!$A$5:$A$64,0)),0))</f>
        <v/>
      </c>
      <c r="M48" s="26" t="str">
        <f aca="false">IF($A48="","",IFERROR(D48*INDEX(EF_Library!$H$5:$H$64,MATCH($F48,EF_Library!$A$5:$A$64,0)),0))</f>
        <v/>
      </c>
      <c r="N48" s="26" t="str">
        <f aca="false">IF($A48="","",K48+L48*INDEX(GWP_Table!$B$5:$B$12,MATCH("CH4",GWP_Table!$A$5:$A$12,0))+M48*INDEX(GWP_Table!$B$5:$B$12,MATCH("N2O",GWP_Table!$A$5:$A$12,0)))</f>
        <v/>
      </c>
      <c r="O48" s="26" t="str">
        <f aca="false">IF($A48="","",IF(J48&lt;&gt;"",J48,N48))</f>
        <v/>
      </c>
      <c r="P48" s="13" t="str">
        <f aca="false">IF($A48="","",IF(G48="EF_ID not found","Missing EF",IF(H48&lt;&gt;"OK","Unit mismatch",IF(AND(D48&gt;0,O48=0),"Zero result","OK"))))</f>
        <v/>
      </c>
    </row>
    <row r="49" customFormat="false" ht="15" hidden="false" customHeight="false" outlineLevel="0" collapsed="false">
      <c r="A49" s="24" t="str">
        <f aca="false">IF(Activity_Data!A49="","",Activity_Data!A49)</f>
        <v/>
      </c>
      <c r="B49" s="24" t="str">
        <f aca="false">IF($A49="","",Activity_Data!E49)</f>
        <v/>
      </c>
      <c r="C49" s="24" t="str">
        <f aca="false">IF($A49="","",Activity_Data!F49)</f>
        <v/>
      </c>
      <c r="D49" s="25" t="str">
        <f aca="false">IF($A49="","",Activity_Data!I49)</f>
        <v/>
      </c>
      <c r="E49" s="24" t="str">
        <f aca="false">IF($A49="","",Activity_Data!J49)</f>
        <v/>
      </c>
      <c r="F49" s="24" t="str">
        <f aca="false">IF($A49="","",Activity_Data!K49)</f>
        <v/>
      </c>
      <c r="G49" s="24" t="str">
        <f aca="false">IF($A49="","",IFERROR(INDEX(EF_Library!$E$5:$E$64,MATCH($F49,EF_Library!$A$5:$A$64,0)),"EF_ID not found"))</f>
        <v/>
      </c>
      <c r="H49" s="13" t="str">
        <f aca="false">IF($A49="","",IFERROR(IF(TRIM(MID(G49,FIND("/",G49)+1,60))=TRIM(E49),"OK","Check unit"),"Check unit"))</f>
        <v/>
      </c>
      <c r="I49" s="26" t="str">
        <f aca="false">IF($A49="","",IFERROR(INDEX(EF_Library!$I$5:$I$64,MATCH($F49,EF_Library!$A$5:$A$64,0)),""))</f>
        <v/>
      </c>
      <c r="J49" s="26" t="str">
        <f aca="false">IF(OR($A49="",I49="",I49=0),"",D49*I49)</f>
        <v/>
      </c>
      <c r="K49" s="26" t="str">
        <f aca="false">IF($A49="","",IFERROR(D49*INDEX(EF_Library!$F$5:$F$64,MATCH($F49,EF_Library!$A$5:$A$64,0)),0))</f>
        <v/>
      </c>
      <c r="L49" s="26" t="str">
        <f aca="false">IF($A49="","",IFERROR(D49*INDEX(EF_Library!$G$5:$G$64,MATCH($F49,EF_Library!$A$5:$A$64,0)),0))</f>
        <v/>
      </c>
      <c r="M49" s="26" t="str">
        <f aca="false">IF($A49="","",IFERROR(D49*INDEX(EF_Library!$H$5:$H$64,MATCH($F49,EF_Library!$A$5:$A$64,0)),0))</f>
        <v/>
      </c>
      <c r="N49" s="26" t="str">
        <f aca="false">IF($A49="","",K49+L49*INDEX(GWP_Table!$B$5:$B$12,MATCH("CH4",GWP_Table!$A$5:$A$12,0))+M49*INDEX(GWP_Table!$B$5:$B$12,MATCH("N2O",GWP_Table!$A$5:$A$12,0)))</f>
        <v/>
      </c>
      <c r="O49" s="26" t="str">
        <f aca="false">IF($A49="","",IF(J49&lt;&gt;"",J49,N49))</f>
        <v/>
      </c>
      <c r="P49" s="13" t="str">
        <f aca="false">IF($A49="","",IF(G49="EF_ID not found","Missing EF",IF(H49&lt;&gt;"OK","Unit mismatch",IF(AND(D49&gt;0,O49=0),"Zero result","OK"))))</f>
        <v/>
      </c>
    </row>
    <row r="50" customFormat="false" ht="15" hidden="false" customHeight="false" outlineLevel="0" collapsed="false">
      <c r="A50" s="24" t="str">
        <f aca="false">IF(Activity_Data!A50="","",Activity_Data!A50)</f>
        <v/>
      </c>
      <c r="B50" s="24" t="str">
        <f aca="false">IF($A50="","",Activity_Data!E50)</f>
        <v/>
      </c>
      <c r="C50" s="24" t="str">
        <f aca="false">IF($A50="","",Activity_Data!F50)</f>
        <v/>
      </c>
      <c r="D50" s="25" t="str">
        <f aca="false">IF($A50="","",Activity_Data!I50)</f>
        <v/>
      </c>
      <c r="E50" s="24" t="str">
        <f aca="false">IF($A50="","",Activity_Data!J50)</f>
        <v/>
      </c>
      <c r="F50" s="24" t="str">
        <f aca="false">IF($A50="","",Activity_Data!K50)</f>
        <v/>
      </c>
      <c r="G50" s="24" t="str">
        <f aca="false">IF($A50="","",IFERROR(INDEX(EF_Library!$E$5:$E$64,MATCH($F50,EF_Library!$A$5:$A$64,0)),"EF_ID not found"))</f>
        <v/>
      </c>
      <c r="H50" s="13" t="str">
        <f aca="false">IF($A50="","",IFERROR(IF(TRIM(MID(G50,FIND("/",G50)+1,60))=TRIM(E50),"OK","Check unit"),"Check unit"))</f>
        <v/>
      </c>
      <c r="I50" s="26" t="str">
        <f aca="false">IF($A50="","",IFERROR(INDEX(EF_Library!$I$5:$I$64,MATCH($F50,EF_Library!$A$5:$A$64,0)),""))</f>
        <v/>
      </c>
      <c r="J50" s="26" t="str">
        <f aca="false">IF(OR($A50="",I50="",I50=0),"",D50*I50)</f>
        <v/>
      </c>
      <c r="K50" s="26" t="str">
        <f aca="false">IF($A50="","",IFERROR(D50*INDEX(EF_Library!$F$5:$F$64,MATCH($F50,EF_Library!$A$5:$A$64,0)),0))</f>
        <v/>
      </c>
      <c r="L50" s="26" t="str">
        <f aca="false">IF($A50="","",IFERROR(D50*INDEX(EF_Library!$G$5:$G$64,MATCH($F50,EF_Library!$A$5:$A$64,0)),0))</f>
        <v/>
      </c>
      <c r="M50" s="26" t="str">
        <f aca="false">IF($A50="","",IFERROR(D50*INDEX(EF_Library!$H$5:$H$64,MATCH($F50,EF_Library!$A$5:$A$64,0)),0))</f>
        <v/>
      </c>
      <c r="N50" s="26" t="str">
        <f aca="false">IF($A50="","",K50+L50*INDEX(GWP_Table!$B$5:$B$12,MATCH("CH4",GWP_Table!$A$5:$A$12,0))+M50*INDEX(GWP_Table!$B$5:$B$12,MATCH("N2O",GWP_Table!$A$5:$A$12,0)))</f>
        <v/>
      </c>
      <c r="O50" s="26" t="str">
        <f aca="false">IF($A50="","",IF(J50&lt;&gt;"",J50,N50))</f>
        <v/>
      </c>
      <c r="P50" s="13" t="str">
        <f aca="false">IF($A50="","",IF(G50="EF_ID not found","Missing EF",IF(H50&lt;&gt;"OK","Unit mismatch",IF(AND(D50&gt;0,O50=0),"Zero result","OK"))))</f>
        <v/>
      </c>
    </row>
    <row r="51" customFormat="false" ht="15" hidden="false" customHeight="false" outlineLevel="0" collapsed="false">
      <c r="A51" s="24" t="str">
        <f aca="false">IF(Activity_Data!A51="","",Activity_Data!A51)</f>
        <v/>
      </c>
      <c r="B51" s="24" t="str">
        <f aca="false">IF($A51="","",Activity_Data!E51)</f>
        <v/>
      </c>
      <c r="C51" s="24" t="str">
        <f aca="false">IF($A51="","",Activity_Data!F51)</f>
        <v/>
      </c>
      <c r="D51" s="25" t="str">
        <f aca="false">IF($A51="","",Activity_Data!I51)</f>
        <v/>
      </c>
      <c r="E51" s="24" t="str">
        <f aca="false">IF($A51="","",Activity_Data!J51)</f>
        <v/>
      </c>
      <c r="F51" s="24" t="str">
        <f aca="false">IF($A51="","",Activity_Data!K51)</f>
        <v/>
      </c>
      <c r="G51" s="24" t="str">
        <f aca="false">IF($A51="","",IFERROR(INDEX(EF_Library!$E$5:$E$64,MATCH($F51,EF_Library!$A$5:$A$64,0)),"EF_ID not found"))</f>
        <v/>
      </c>
      <c r="H51" s="13" t="str">
        <f aca="false">IF($A51="","",IFERROR(IF(TRIM(MID(G51,FIND("/",G51)+1,60))=TRIM(E51),"OK","Check unit"),"Check unit"))</f>
        <v/>
      </c>
      <c r="I51" s="26" t="str">
        <f aca="false">IF($A51="","",IFERROR(INDEX(EF_Library!$I$5:$I$64,MATCH($F51,EF_Library!$A$5:$A$64,0)),""))</f>
        <v/>
      </c>
      <c r="J51" s="26" t="str">
        <f aca="false">IF(OR($A51="",I51="",I51=0),"",D51*I51)</f>
        <v/>
      </c>
      <c r="K51" s="26" t="str">
        <f aca="false">IF($A51="","",IFERROR(D51*INDEX(EF_Library!$F$5:$F$64,MATCH($F51,EF_Library!$A$5:$A$64,0)),0))</f>
        <v/>
      </c>
      <c r="L51" s="26" t="str">
        <f aca="false">IF($A51="","",IFERROR(D51*INDEX(EF_Library!$G$5:$G$64,MATCH($F51,EF_Library!$A$5:$A$64,0)),0))</f>
        <v/>
      </c>
      <c r="M51" s="26" t="str">
        <f aca="false">IF($A51="","",IFERROR(D51*INDEX(EF_Library!$H$5:$H$64,MATCH($F51,EF_Library!$A$5:$A$64,0)),0))</f>
        <v/>
      </c>
      <c r="N51" s="26" t="str">
        <f aca="false">IF($A51="","",K51+L51*INDEX(GWP_Table!$B$5:$B$12,MATCH("CH4",GWP_Table!$A$5:$A$12,0))+M51*INDEX(GWP_Table!$B$5:$B$12,MATCH("N2O",GWP_Table!$A$5:$A$12,0)))</f>
        <v/>
      </c>
      <c r="O51" s="26" t="str">
        <f aca="false">IF($A51="","",IF(J51&lt;&gt;"",J51,N51))</f>
        <v/>
      </c>
      <c r="P51" s="13" t="str">
        <f aca="false">IF($A51="","",IF(G51="EF_ID not found","Missing EF",IF(H51&lt;&gt;"OK","Unit mismatch",IF(AND(D51&gt;0,O51=0),"Zero result","OK"))))</f>
        <v/>
      </c>
    </row>
    <row r="52" customFormat="false" ht="15" hidden="false" customHeight="false" outlineLevel="0" collapsed="false">
      <c r="A52" s="24" t="str">
        <f aca="false">IF(Activity_Data!A52="","",Activity_Data!A52)</f>
        <v/>
      </c>
      <c r="B52" s="24" t="str">
        <f aca="false">IF($A52="","",Activity_Data!E52)</f>
        <v/>
      </c>
      <c r="C52" s="24" t="str">
        <f aca="false">IF($A52="","",Activity_Data!F52)</f>
        <v/>
      </c>
      <c r="D52" s="25" t="str">
        <f aca="false">IF($A52="","",Activity_Data!I52)</f>
        <v/>
      </c>
      <c r="E52" s="24" t="str">
        <f aca="false">IF($A52="","",Activity_Data!J52)</f>
        <v/>
      </c>
      <c r="F52" s="24" t="str">
        <f aca="false">IF($A52="","",Activity_Data!K52)</f>
        <v/>
      </c>
      <c r="G52" s="24" t="str">
        <f aca="false">IF($A52="","",IFERROR(INDEX(EF_Library!$E$5:$E$64,MATCH($F52,EF_Library!$A$5:$A$64,0)),"EF_ID not found"))</f>
        <v/>
      </c>
      <c r="H52" s="13" t="str">
        <f aca="false">IF($A52="","",IFERROR(IF(TRIM(MID(G52,FIND("/",G52)+1,60))=TRIM(E52),"OK","Check unit"),"Check unit"))</f>
        <v/>
      </c>
      <c r="I52" s="26" t="str">
        <f aca="false">IF($A52="","",IFERROR(INDEX(EF_Library!$I$5:$I$64,MATCH($F52,EF_Library!$A$5:$A$64,0)),""))</f>
        <v/>
      </c>
      <c r="J52" s="26" t="str">
        <f aca="false">IF(OR($A52="",I52="",I52=0),"",D52*I52)</f>
        <v/>
      </c>
      <c r="K52" s="26" t="str">
        <f aca="false">IF($A52="","",IFERROR(D52*INDEX(EF_Library!$F$5:$F$64,MATCH($F52,EF_Library!$A$5:$A$64,0)),0))</f>
        <v/>
      </c>
      <c r="L52" s="26" t="str">
        <f aca="false">IF($A52="","",IFERROR(D52*INDEX(EF_Library!$G$5:$G$64,MATCH($F52,EF_Library!$A$5:$A$64,0)),0))</f>
        <v/>
      </c>
      <c r="M52" s="26" t="str">
        <f aca="false">IF($A52="","",IFERROR(D52*INDEX(EF_Library!$H$5:$H$64,MATCH($F52,EF_Library!$A$5:$A$64,0)),0))</f>
        <v/>
      </c>
      <c r="N52" s="26" t="str">
        <f aca="false">IF($A52="","",K52+L52*INDEX(GWP_Table!$B$5:$B$12,MATCH("CH4",GWP_Table!$A$5:$A$12,0))+M52*INDEX(GWP_Table!$B$5:$B$12,MATCH("N2O",GWP_Table!$A$5:$A$12,0)))</f>
        <v/>
      </c>
      <c r="O52" s="26" t="str">
        <f aca="false">IF($A52="","",IF(J52&lt;&gt;"",J52,N52))</f>
        <v/>
      </c>
      <c r="P52" s="13" t="str">
        <f aca="false">IF($A52="","",IF(G52="EF_ID not found","Missing EF",IF(H52&lt;&gt;"OK","Unit mismatch",IF(AND(D52&gt;0,O52=0),"Zero result","OK"))))</f>
        <v/>
      </c>
    </row>
    <row r="53" customFormat="false" ht="15" hidden="false" customHeight="false" outlineLevel="0" collapsed="false">
      <c r="A53" s="24" t="str">
        <f aca="false">IF(Activity_Data!A53="","",Activity_Data!A53)</f>
        <v/>
      </c>
      <c r="B53" s="24" t="str">
        <f aca="false">IF($A53="","",Activity_Data!E53)</f>
        <v/>
      </c>
      <c r="C53" s="24" t="str">
        <f aca="false">IF($A53="","",Activity_Data!F53)</f>
        <v/>
      </c>
      <c r="D53" s="25" t="str">
        <f aca="false">IF($A53="","",Activity_Data!I53)</f>
        <v/>
      </c>
      <c r="E53" s="24" t="str">
        <f aca="false">IF($A53="","",Activity_Data!J53)</f>
        <v/>
      </c>
      <c r="F53" s="24" t="str">
        <f aca="false">IF($A53="","",Activity_Data!K53)</f>
        <v/>
      </c>
      <c r="G53" s="24" t="str">
        <f aca="false">IF($A53="","",IFERROR(INDEX(EF_Library!$E$5:$E$64,MATCH($F53,EF_Library!$A$5:$A$64,0)),"EF_ID not found"))</f>
        <v/>
      </c>
      <c r="H53" s="13" t="str">
        <f aca="false">IF($A53="","",IFERROR(IF(TRIM(MID(G53,FIND("/",G53)+1,60))=TRIM(E53),"OK","Check unit"),"Check unit"))</f>
        <v/>
      </c>
      <c r="I53" s="26" t="str">
        <f aca="false">IF($A53="","",IFERROR(INDEX(EF_Library!$I$5:$I$64,MATCH($F53,EF_Library!$A$5:$A$64,0)),""))</f>
        <v/>
      </c>
      <c r="J53" s="26" t="str">
        <f aca="false">IF(OR($A53="",I53="",I53=0),"",D53*I53)</f>
        <v/>
      </c>
      <c r="K53" s="26" t="str">
        <f aca="false">IF($A53="","",IFERROR(D53*INDEX(EF_Library!$F$5:$F$64,MATCH($F53,EF_Library!$A$5:$A$64,0)),0))</f>
        <v/>
      </c>
      <c r="L53" s="26" t="str">
        <f aca="false">IF($A53="","",IFERROR(D53*INDEX(EF_Library!$G$5:$G$64,MATCH($F53,EF_Library!$A$5:$A$64,0)),0))</f>
        <v/>
      </c>
      <c r="M53" s="26" t="str">
        <f aca="false">IF($A53="","",IFERROR(D53*INDEX(EF_Library!$H$5:$H$64,MATCH($F53,EF_Library!$A$5:$A$64,0)),0))</f>
        <v/>
      </c>
      <c r="N53" s="26" t="str">
        <f aca="false">IF($A53="","",K53+L53*INDEX(GWP_Table!$B$5:$B$12,MATCH("CH4",GWP_Table!$A$5:$A$12,0))+M53*INDEX(GWP_Table!$B$5:$B$12,MATCH("N2O",GWP_Table!$A$5:$A$12,0)))</f>
        <v/>
      </c>
      <c r="O53" s="26" t="str">
        <f aca="false">IF($A53="","",IF(J53&lt;&gt;"",J53,N53))</f>
        <v/>
      </c>
      <c r="P53" s="13" t="str">
        <f aca="false">IF($A53="","",IF(G53="EF_ID not found","Missing EF",IF(H53&lt;&gt;"OK","Unit mismatch",IF(AND(D53&gt;0,O53=0),"Zero result","OK"))))</f>
        <v/>
      </c>
    </row>
    <row r="54" customFormat="false" ht="15" hidden="false" customHeight="false" outlineLevel="0" collapsed="false">
      <c r="A54" s="24" t="str">
        <f aca="false">IF(Activity_Data!A54="","",Activity_Data!A54)</f>
        <v/>
      </c>
      <c r="B54" s="24" t="str">
        <f aca="false">IF($A54="","",Activity_Data!E54)</f>
        <v/>
      </c>
      <c r="C54" s="24" t="str">
        <f aca="false">IF($A54="","",Activity_Data!F54)</f>
        <v/>
      </c>
      <c r="D54" s="25" t="str">
        <f aca="false">IF($A54="","",Activity_Data!I54)</f>
        <v/>
      </c>
      <c r="E54" s="24" t="str">
        <f aca="false">IF($A54="","",Activity_Data!J54)</f>
        <v/>
      </c>
      <c r="F54" s="24" t="str">
        <f aca="false">IF($A54="","",Activity_Data!K54)</f>
        <v/>
      </c>
      <c r="G54" s="24" t="str">
        <f aca="false">IF($A54="","",IFERROR(INDEX(EF_Library!$E$5:$E$64,MATCH($F54,EF_Library!$A$5:$A$64,0)),"EF_ID not found"))</f>
        <v/>
      </c>
      <c r="H54" s="13" t="str">
        <f aca="false">IF($A54="","",IFERROR(IF(TRIM(MID(G54,FIND("/",G54)+1,60))=TRIM(E54),"OK","Check unit"),"Check unit"))</f>
        <v/>
      </c>
      <c r="I54" s="26" t="str">
        <f aca="false">IF($A54="","",IFERROR(INDEX(EF_Library!$I$5:$I$64,MATCH($F54,EF_Library!$A$5:$A$64,0)),""))</f>
        <v/>
      </c>
      <c r="J54" s="26" t="str">
        <f aca="false">IF(OR($A54="",I54="",I54=0),"",D54*I54)</f>
        <v/>
      </c>
      <c r="K54" s="26" t="str">
        <f aca="false">IF($A54="","",IFERROR(D54*INDEX(EF_Library!$F$5:$F$64,MATCH($F54,EF_Library!$A$5:$A$64,0)),0))</f>
        <v/>
      </c>
      <c r="L54" s="26" t="str">
        <f aca="false">IF($A54="","",IFERROR(D54*INDEX(EF_Library!$G$5:$G$64,MATCH($F54,EF_Library!$A$5:$A$64,0)),0))</f>
        <v/>
      </c>
      <c r="M54" s="26" t="str">
        <f aca="false">IF($A54="","",IFERROR(D54*INDEX(EF_Library!$H$5:$H$64,MATCH($F54,EF_Library!$A$5:$A$64,0)),0))</f>
        <v/>
      </c>
      <c r="N54" s="26" t="str">
        <f aca="false">IF($A54="","",K54+L54*INDEX(GWP_Table!$B$5:$B$12,MATCH("CH4",GWP_Table!$A$5:$A$12,0))+M54*INDEX(GWP_Table!$B$5:$B$12,MATCH("N2O",GWP_Table!$A$5:$A$12,0)))</f>
        <v/>
      </c>
      <c r="O54" s="26" t="str">
        <f aca="false">IF($A54="","",IF(J54&lt;&gt;"",J54,N54))</f>
        <v/>
      </c>
      <c r="P54" s="13" t="str">
        <f aca="false">IF($A54="","",IF(G54="EF_ID not found","Missing EF",IF(H54&lt;&gt;"OK","Unit mismatch",IF(AND(D54&gt;0,O54=0),"Zero result","OK"))))</f>
        <v/>
      </c>
    </row>
    <row r="55" customFormat="false" ht="15" hidden="false" customHeight="false" outlineLevel="0" collapsed="false">
      <c r="A55" s="24" t="str">
        <f aca="false">IF(Activity_Data!A55="","",Activity_Data!A55)</f>
        <v/>
      </c>
      <c r="B55" s="24" t="str">
        <f aca="false">IF($A55="","",Activity_Data!E55)</f>
        <v/>
      </c>
      <c r="C55" s="24" t="str">
        <f aca="false">IF($A55="","",Activity_Data!F55)</f>
        <v/>
      </c>
      <c r="D55" s="25" t="str">
        <f aca="false">IF($A55="","",Activity_Data!I55)</f>
        <v/>
      </c>
      <c r="E55" s="24" t="str">
        <f aca="false">IF($A55="","",Activity_Data!J55)</f>
        <v/>
      </c>
      <c r="F55" s="24" t="str">
        <f aca="false">IF($A55="","",Activity_Data!K55)</f>
        <v/>
      </c>
      <c r="G55" s="24" t="str">
        <f aca="false">IF($A55="","",IFERROR(INDEX(EF_Library!$E$5:$E$64,MATCH($F55,EF_Library!$A$5:$A$64,0)),"EF_ID not found"))</f>
        <v/>
      </c>
      <c r="H55" s="13" t="str">
        <f aca="false">IF($A55="","",IFERROR(IF(TRIM(MID(G55,FIND("/",G55)+1,60))=TRIM(E55),"OK","Check unit"),"Check unit"))</f>
        <v/>
      </c>
      <c r="I55" s="26" t="str">
        <f aca="false">IF($A55="","",IFERROR(INDEX(EF_Library!$I$5:$I$64,MATCH($F55,EF_Library!$A$5:$A$64,0)),""))</f>
        <v/>
      </c>
      <c r="J55" s="26" t="str">
        <f aca="false">IF(OR($A55="",I55="",I55=0),"",D55*I55)</f>
        <v/>
      </c>
      <c r="K55" s="26" t="str">
        <f aca="false">IF($A55="","",IFERROR(D55*INDEX(EF_Library!$F$5:$F$64,MATCH($F55,EF_Library!$A$5:$A$64,0)),0))</f>
        <v/>
      </c>
      <c r="L55" s="26" t="str">
        <f aca="false">IF($A55="","",IFERROR(D55*INDEX(EF_Library!$G$5:$G$64,MATCH($F55,EF_Library!$A$5:$A$64,0)),0))</f>
        <v/>
      </c>
      <c r="M55" s="26" t="str">
        <f aca="false">IF($A55="","",IFERROR(D55*INDEX(EF_Library!$H$5:$H$64,MATCH($F55,EF_Library!$A$5:$A$64,0)),0))</f>
        <v/>
      </c>
      <c r="N55" s="26" t="str">
        <f aca="false">IF($A55="","",K55+L55*INDEX(GWP_Table!$B$5:$B$12,MATCH("CH4",GWP_Table!$A$5:$A$12,0))+M55*INDEX(GWP_Table!$B$5:$B$12,MATCH("N2O",GWP_Table!$A$5:$A$12,0)))</f>
        <v/>
      </c>
      <c r="O55" s="26" t="str">
        <f aca="false">IF($A55="","",IF(J55&lt;&gt;"",J55,N55))</f>
        <v/>
      </c>
      <c r="P55" s="13" t="str">
        <f aca="false">IF($A55="","",IF(G55="EF_ID not found","Missing EF",IF(H55&lt;&gt;"OK","Unit mismatch",IF(AND(D55&gt;0,O55=0),"Zero result","OK"))))</f>
        <v/>
      </c>
    </row>
    <row r="56" customFormat="false" ht="15" hidden="false" customHeight="false" outlineLevel="0" collapsed="false">
      <c r="A56" s="24" t="str">
        <f aca="false">IF(Activity_Data!A56="","",Activity_Data!A56)</f>
        <v/>
      </c>
      <c r="B56" s="24" t="str">
        <f aca="false">IF($A56="","",Activity_Data!E56)</f>
        <v/>
      </c>
      <c r="C56" s="24" t="str">
        <f aca="false">IF($A56="","",Activity_Data!F56)</f>
        <v/>
      </c>
      <c r="D56" s="25" t="str">
        <f aca="false">IF($A56="","",Activity_Data!I56)</f>
        <v/>
      </c>
      <c r="E56" s="24" t="str">
        <f aca="false">IF($A56="","",Activity_Data!J56)</f>
        <v/>
      </c>
      <c r="F56" s="24" t="str">
        <f aca="false">IF($A56="","",Activity_Data!K56)</f>
        <v/>
      </c>
      <c r="G56" s="24" t="str">
        <f aca="false">IF($A56="","",IFERROR(INDEX(EF_Library!$E$5:$E$64,MATCH($F56,EF_Library!$A$5:$A$64,0)),"EF_ID not found"))</f>
        <v/>
      </c>
      <c r="H56" s="13" t="str">
        <f aca="false">IF($A56="","",IFERROR(IF(TRIM(MID(G56,FIND("/",G56)+1,60))=TRIM(E56),"OK","Check unit"),"Check unit"))</f>
        <v/>
      </c>
      <c r="I56" s="26" t="str">
        <f aca="false">IF($A56="","",IFERROR(INDEX(EF_Library!$I$5:$I$64,MATCH($F56,EF_Library!$A$5:$A$64,0)),""))</f>
        <v/>
      </c>
      <c r="J56" s="26" t="str">
        <f aca="false">IF(OR($A56="",I56="",I56=0),"",D56*I56)</f>
        <v/>
      </c>
      <c r="K56" s="26" t="str">
        <f aca="false">IF($A56="","",IFERROR(D56*INDEX(EF_Library!$F$5:$F$64,MATCH($F56,EF_Library!$A$5:$A$64,0)),0))</f>
        <v/>
      </c>
      <c r="L56" s="26" t="str">
        <f aca="false">IF($A56="","",IFERROR(D56*INDEX(EF_Library!$G$5:$G$64,MATCH($F56,EF_Library!$A$5:$A$64,0)),0))</f>
        <v/>
      </c>
      <c r="M56" s="26" t="str">
        <f aca="false">IF($A56="","",IFERROR(D56*INDEX(EF_Library!$H$5:$H$64,MATCH($F56,EF_Library!$A$5:$A$64,0)),0))</f>
        <v/>
      </c>
      <c r="N56" s="26" t="str">
        <f aca="false">IF($A56="","",K56+L56*INDEX(GWP_Table!$B$5:$B$12,MATCH("CH4",GWP_Table!$A$5:$A$12,0))+M56*INDEX(GWP_Table!$B$5:$B$12,MATCH("N2O",GWP_Table!$A$5:$A$12,0)))</f>
        <v/>
      </c>
      <c r="O56" s="26" t="str">
        <f aca="false">IF($A56="","",IF(J56&lt;&gt;"",J56,N56))</f>
        <v/>
      </c>
      <c r="P56" s="13" t="str">
        <f aca="false">IF($A56="","",IF(G56="EF_ID not found","Missing EF",IF(H56&lt;&gt;"OK","Unit mismatch",IF(AND(D56&gt;0,O56=0),"Zero result","OK"))))</f>
        <v/>
      </c>
    </row>
    <row r="57" customFormat="false" ht="15" hidden="false" customHeight="false" outlineLevel="0" collapsed="false">
      <c r="A57" s="24" t="str">
        <f aca="false">IF(Activity_Data!A57="","",Activity_Data!A57)</f>
        <v/>
      </c>
      <c r="B57" s="24" t="str">
        <f aca="false">IF($A57="","",Activity_Data!E57)</f>
        <v/>
      </c>
      <c r="C57" s="24" t="str">
        <f aca="false">IF($A57="","",Activity_Data!F57)</f>
        <v/>
      </c>
      <c r="D57" s="25" t="str">
        <f aca="false">IF($A57="","",Activity_Data!I57)</f>
        <v/>
      </c>
      <c r="E57" s="24" t="str">
        <f aca="false">IF($A57="","",Activity_Data!J57)</f>
        <v/>
      </c>
      <c r="F57" s="24" t="str">
        <f aca="false">IF($A57="","",Activity_Data!K57)</f>
        <v/>
      </c>
      <c r="G57" s="24" t="str">
        <f aca="false">IF($A57="","",IFERROR(INDEX(EF_Library!$E$5:$E$64,MATCH($F57,EF_Library!$A$5:$A$64,0)),"EF_ID not found"))</f>
        <v/>
      </c>
      <c r="H57" s="13" t="str">
        <f aca="false">IF($A57="","",IFERROR(IF(TRIM(MID(G57,FIND("/",G57)+1,60))=TRIM(E57),"OK","Check unit"),"Check unit"))</f>
        <v/>
      </c>
      <c r="I57" s="26" t="str">
        <f aca="false">IF($A57="","",IFERROR(INDEX(EF_Library!$I$5:$I$64,MATCH($F57,EF_Library!$A$5:$A$64,0)),""))</f>
        <v/>
      </c>
      <c r="J57" s="26" t="str">
        <f aca="false">IF(OR($A57="",I57="",I57=0),"",D57*I57)</f>
        <v/>
      </c>
      <c r="K57" s="26" t="str">
        <f aca="false">IF($A57="","",IFERROR(D57*INDEX(EF_Library!$F$5:$F$64,MATCH($F57,EF_Library!$A$5:$A$64,0)),0))</f>
        <v/>
      </c>
      <c r="L57" s="26" t="str">
        <f aca="false">IF($A57="","",IFERROR(D57*INDEX(EF_Library!$G$5:$G$64,MATCH($F57,EF_Library!$A$5:$A$64,0)),0))</f>
        <v/>
      </c>
      <c r="M57" s="26" t="str">
        <f aca="false">IF($A57="","",IFERROR(D57*INDEX(EF_Library!$H$5:$H$64,MATCH($F57,EF_Library!$A$5:$A$64,0)),0))</f>
        <v/>
      </c>
      <c r="N57" s="26" t="str">
        <f aca="false">IF($A57="","",K57+L57*INDEX(GWP_Table!$B$5:$B$12,MATCH("CH4",GWP_Table!$A$5:$A$12,0))+M57*INDEX(GWP_Table!$B$5:$B$12,MATCH("N2O",GWP_Table!$A$5:$A$12,0)))</f>
        <v/>
      </c>
      <c r="O57" s="26" t="str">
        <f aca="false">IF($A57="","",IF(J57&lt;&gt;"",J57,N57))</f>
        <v/>
      </c>
      <c r="P57" s="13" t="str">
        <f aca="false">IF($A57="","",IF(G57="EF_ID not found","Missing EF",IF(H57&lt;&gt;"OK","Unit mismatch",IF(AND(D57&gt;0,O57=0),"Zero result","OK"))))</f>
        <v/>
      </c>
    </row>
    <row r="58" customFormat="false" ht="15" hidden="false" customHeight="false" outlineLevel="0" collapsed="false">
      <c r="A58" s="24" t="str">
        <f aca="false">IF(Activity_Data!A58="","",Activity_Data!A58)</f>
        <v/>
      </c>
      <c r="B58" s="24" t="str">
        <f aca="false">IF($A58="","",Activity_Data!E58)</f>
        <v/>
      </c>
      <c r="C58" s="24" t="str">
        <f aca="false">IF($A58="","",Activity_Data!F58)</f>
        <v/>
      </c>
      <c r="D58" s="25" t="str">
        <f aca="false">IF($A58="","",Activity_Data!I58)</f>
        <v/>
      </c>
      <c r="E58" s="24" t="str">
        <f aca="false">IF($A58="","",Activity_Data!J58)</f>
        <v/>
      </c>
      <c r="F58" s="24" t="str">
        <f aca="false">IF($A58="","",Activity_Data!K58)</f>
        <v/>
      </c>
      <c r="G58" s="24" t="str">
        <f aca="false">IF($A58="","",IFERROR(INDEX(EF_Library!$E$5:$E$64,MATCH($F58,EF_Library!$A$5:$A$64,0)),"EF_ID not found"))</f>
        <v/>
      </c>
      <c r="H58" s="13" t="str">
        <f aca="false">IF($A58="","",IFERROR(IF(TRIM(MID(G58,FIND("/",G58)+1,60))=TRIM(E58),"OK","Check unit"),"Check unit"))</f>
        <v/>
      </c>
      <c r="I58" s="26" t="str">
        <f aca="false">IF($A58="","",IFERROR(INDEX(EF_Library!$I$5:$I$64,MATCH($F58,EF_Library!$A$5:$A$64,0)),""))</f>
        <v/>
      </c>
      <c r="J58" s="26" t="str">
        <f aca="false">IF(OR($A58="",I58="",I58=0),"",D58*I58)</f>
        <v/>
      </c>
      <c r="K58" s="26" t="str">
        <f aca="false">IF($A58="","",IFERROR(D58*INDEX(EF_Library!$F$5:$F$64,MATCH($F58,EF_Library!$A$5:$A$64,0)),0))</f>
        <v/>
      </c>
      <c r="L58" s="26" t="str">
        <f aca="false">IF($A58="","",IFERROR(D58*INDEX(EF_Library!$G$5:$G$64,MATCH($F58,EF_Library!$A$5:$A$64,0)),0))</f>
        <v/>
      </c>
      <c r="M58" s="26" t="str">
        <f aca="false">IF($A58="","",IFERROR(D58*INDEX(EF_Library!$H$5:$H$64,MATCH($F58,EF_Library!$A$5:$A$64,0)),0))</f>
        <v/>
      </c>
      <c r="N58" s="26" t="str">
        <f aca="false">IF($A58="","",K58+L58*INDEX(GWP_Table!$B$5:$B$12,MATCH("CH4",GWP_Table!$A$5:$A$12,0))+M58*INDEX(GWP_Table!$B$5:$B$12,MATCH("N2O",GWP_Table!$A$5:$A$12,0)))</f>
        <v/>
      </c>
      <c r="O58" s="26" t="str">
        <f aca="false">IF($A58="","",IF(J58&lt;&gt;"",J58,N58))</f>
        <v/>
      </c>
      <c r="P58" s="13" t="str">
        <f aca="false">IF($A58="","",IF(G58="EF_ID not found","Missing EF",IF(H58&lt;&gt;"OK","Unit mismatch",IF(AND(D58&gt;0,O58=0),"Zero result","OK"))))</f>
        <v/>
      </c>
    </row>
    <row r="59" customFormat="false" ht="15" hidden="false" customHeight="false" outlineLevel="0" collapsed="false">
      <c r="A59" s="24" t="str">
        <f aca="false">IF(Activity_Data!A59="","",Activity_Data!A59)</f>
        <v/>
      </c>
      <c r="B59" s="24" t="str">
        <f aca="false">IF($A59="","",Activity_Data!E59)</f>
        <v/>
      </c>
      <c r="C59" s="24" t="str">
        <f aca="false">IF($A59="","",Activity_Data!F59)</f>
        <v/>
      </c>
      <c r="D59" s="25" t="str">
        <f aca="false">IF($A59="","",Activity_Data!I59)</f>
        <v/>
      </c>
      <c r="E59" s="24" t="str">
        <f aca="false">IF($A59="","",Activity_Data!J59)</f>
        <v/>
      </c>
      <c r="F59" s="24" t="str">
        <f aca="false">IF($A59="","",Activity_Data!K59)</f>
        <v/>
      </c>
      <c r="G59" s="24" t="str">
        <f aca="false">IF($A59="","",IFERROR(INDEX(EF_Library!$E$5:$E$64,MATCH($F59,EF_Library!$A$5:$A$64,0)),"EF_ID not found"))</f>
        <v/>
      </c>
      <c r="H59" s="13" t="str">
        <f aca="false">IF($A59="","",IFERROR(IF(TRIM(MID(G59,FIND("/",G59)+1,60))=TRIM(E59),"OK","Check unit"),"Check unit"))</f>
        <v/>
      </c>
      <c r="I59" s="26" t="str">
        <f aca="false">IF($A59="","",IFERROR(INDEX(EF_Library!$I$5:$I$64,MATCH($F59,EF_Library!$A$5:$A$64,0)),""))</f>
        <v/>
      </c>
      <c r="J59" s="26" t="str">
        <f aca="false">IF(OR($A59="",I59="",I59=0),"",D59*I59)</f>
        <v/>
      </c>
      <c r="K59" s="26" t="str">
        <f aca="false">IF($A59="","",IFERROR(D59*INDEX(EF_Library!$F$5:$F$64,MATCH($F59,EF_Library!$A$5:$A$64,0)),0))</f>
        <v/>
      </c>
      <c r="L59" s="26" t="str">
        <f aca="false">IF($A59="","",IFERROR(D59*INDEX(EF_Library!$G$5:$G$64,MATCH($F59,EF_Library!$A$5:$A$64,0)),0))</f>
        <v/>
      </c>
      <c r="M59" s="26" t="str">
        <f aca="false">IF($A59="","",IFERROR(D59*INDEX(EF_Library!$H$5:$H$64,MATCH($F59,EF_Library!$A$5:$A$64,0)),0))</f>
        <v/>
      </c>
      <c r="N59" s="26" t="str">
        <f aca="false">IF($A59="","",K59+L59*INDEX(GWP_Table!$B$5:$B$12,MATCH("CH4",GWP_Table!$A$5:$A$12,0))+M59*INDEX(GWP_Table!$B$5:$B$12,MATCH("N2O",GWP_Table!$A$5:$A$12,0)))</f>
        <v/>
      </c>
      <c r="O59" s="26" t="str">
        <f aca="false">IF($A59="","",IF(J59&lt;&gt;"",J59,N59))</f>
        <v/>
      </c>
      <c r="P59" s="13" t="str">
        <f aca="false">IF($A59="","",IF(G59="EF_ID not found","Missing EF",IF(H59&lt;&gt;"OK","Unit mismatch",IF(AND(D59&gt;0,O59=0),"Zero result","OK"))))</f>
        <v/>
      </c>
    </row>
    <row r="60" customFormat="false" ht="15" hidden="false" customHeight="false" outlineLevel="0" collapsed="false">
      <c r="A60" s="24" t="str">
        <f aca="false">IF(Activity_Data!A60="","",Activity_Data!A60)</f>
        <v/>
      </c>
      <c r="B60" s="24" t="str">
        <f aca="false">IF($A60="","",Activity_Data!E60)</f>
        <v/>
      </c>
      <c r="C60" s="24" t="str">
        <f aca="false">IF($A60="","",Activity_Data!F60)</f>
        <v/>
      </c>
      <c r="D60" s="25" t="str">
        <f aca="false">IF($A60="","",Activity_Data!I60)</f>
        <v/>
      </c>
      <c r="E60" s="24" t="str">
        <f aca="false">IF($A60="","",Activity_Data!J60)</f>
        <v/>
      </c>
      <c r="F60" s="24" t="str">
        <f aca="false">IF($A60="","",Activity_Data!K60)</f>
        <v/>
      </c>
      <c r="G60" s="24" t="str">
        <f aca="false">IF($A60="","",IFERROR(INDEX(EF_Library!$E$5:$E$64,MATCH($F60,EF_Library!$A$5:$A$64,0)),"EF_ID not found"))</f>
        <v/>
      </c>
      <c r="H60" s="13" t="str">
        <f aca="false">IF($A60="","",IFERROR(IF(TRIM(MID(G60,FIND("/",G60)+1,60))=TRIM(E60),"OK","Check unit"),"Check unit"))</f>
        <v/>
      </c>
      <c r="I60" s="26" t="str">
        <f aca="false">IF($A60="","",IFERROR(INDEX(EF_Library!$I$5:$I$64,MATCH($F60,EF_Library!$A$5:$A$64,0)),""))</f>
        <v/>
      </c>
      <c r="J60" s="26" t="str">
        <f aca="false">IF(OR($A60="",I60="",I60=0),"",D60*I60)</f>
        <v/>
      </c>
      <c r="K60" s="26" t="str">
        <f aca="false">IF($A60="","",IFERROR(D60*INDEX(EF_Library!$F$5:$F$64,MATCH($F60,EF_Library!$A$5:$A$64,0)),0))</f>
        <v/>
      </c>
      <c r="L60" s="26" t="str">
        <f aca="false">IF($A60="","",IFERROR(D60*INDEX(EF_Library!$G$5:$G$64,MATCH($F60,EF_Library!$A$5:$A$64,0)),0))</f>
        <v/>
      </c>
      <c r="M60" s="26" t="str">
        <f aca="false">IF($A60="","",IFERROR(D60*INDEX(EF_Library!$H$5:$H$64,MATCH($F60,EF_Library!$A$5:$A$64,0)),0))</f>
        <v/>
      </c>
      <c r="N60" s="26" t="str">
        <f aca="false">IF($A60="","",K60+L60*INDEX(GWP_Table!$B$5:$B$12,MATCH("CH4",GWP_Table!$A$5:$A$12,0))+M60*INDEX(GWP_Table!$B$5:$B$12,MATCH("N2O",GWP_Table!$A$5:$A$12,0)))</f>
        <v/>
      </c>
      <c r="O60" s="26" t="str">
        <f aca="false">IF($A60="","",IF(J60&lt;&gt;"",J60,N60))</f>
        <v/>
      </c>
      <c r="P60" s="13" t="str">
        <f aca="false">IF($A60="","",IF(G60="EF_ID not found","Missing EF",IF(H60&lt;&gt;"OK","Unit mismatch",IF(AND(D60&gt;0,O60=0),"Zero result","OK"))))</f>
        <v/>
      </c>
    </row>
    <row r="61" customFormat="false" ht="15" hidden="false" customHeight="false" outlineLevel="0" collapsed="false">
      <c r="A61" s="24" t="str">
        <f aca="false">IF(Activity_Data!A61="","",Activity_Data!A61)</f>
        <v/>
      </c>
      <c r="B61" s="24" t="str">
        <f aca="false">IF($A61="","",Activity_Data!E61)</f>
        <v/>
      </c>
      <c r="C61" s="24" t="str">
        <f aca="false">IF($A61="","",Activity_Data!F61)</f>
        <v/>
      </c>
      <c r="D61" s="25" t="str">
        <f aca="false">IF($A61="","",Activity_Data!I61)</f>
        <v/>
      </c>
      <c r="E61" s="24" t="str">
        <f aca="false">IF($A61="","",Activity_Data!J61)</f>
        <v/>
      </c>
      <c r="F61" s="24" t="str">
        <f aca="false">IF($A61="","",Activity_Data!K61)</f>
        <v/>
      </c>
      <c r="G61" s="24" t="str">
        <f aca="false">IF($A61="","",IFERROR(INDEX(EF_Library!$E$5:$E$64,MATCH($F61,EF_Library!$A$5:$A$64,0)),"EF_ID not found"))</f>
        <v/>
      </c>
      <c r="H61" s="13" t="str">
        <f aca="false">IF($A61="","",IFERROR(IF(TRIM(MID(G61,FIND("/",G61)+1,60))=TRIM(E61),"OK","Check unit"),"Check unit"))</f>
        <v/>
      </c>
      <c r="I61" s="26" t="str">
        <f aca="false">IF($A61="","",IFERROR(INDEX(EF_Library!$I$5:$I$64,MATCH($F61,EF_Library!$A$5:$A$64,0)),""))</f>
        <v/>
      </c>
      <c r="J61" s="26" t="str">
        <f aca="false">IF(OR($A61="",I61="",I61=0),"",D61*I61)</f>
        <v/>
      </c>
      <c r="K61" s="26" t="str">
        <f aca="false">IF($A61="","",IFERROR(D61*INDEX(EF_Library!$F$5:$F$64,MATCH($F61,EF_Library!$A$5:$A$64,0)),0))</f>
        <v/>
      </c>
      <c r="L61" s="26" t="str">
        <f aca="false">IF($A61="","",IFERROR(D61*INDEX(EF_Library!$G$5:$G$64,MATCH($F61,EF_Library!$A$5:$A$64,0)),0))</f>
        <v/>
      </c>
      <c r="M61" s="26" t="str">
        <f aca="false">IF($A61="","",IFERROR(D61*INDEX(EF_Library!$H$5:$H$64,MATCH($F61,EF_Library!$A$5:$A$64,0)),0))</f>
        <v/>
      </c>
      <c r="N61" s="26" t="str">
        <f aca="false">IF($A61="","",K61+L61*INDEX(GWP_Table!$B$5:$B$12,MATCH("CH4",GWP_Table!$A$5:$A$12,0))+M61*INDEX(GWP_Table!$B$5:$B$12,MATCH("N2O",GWP_Table!$A$5:$A$12,0)))</f>
        <v/>
      </c>
      <c r="O61" s="26" t="str">
        <f aca="false">IF($A61="","",IF(J61&lt;&gt;"",J61,N61))</f>
        <v/>
      </c>
      <c r="P61" s="13" t="str">
        <f aca="false">IF($A61="","",IF(G61="EF_ID not found","Missing EF",IF(H61&lt;&gt;"OK","Unit mismatch",IF(AND(D61&gt;0,O61=0),"Zero result","OK"))))</f>
        <v/>
      </c>
    </row>
    <row r="62" customFormat="false" ht="15" hidden="false" customHeight="false" outlineLevel="0" collapsed="false">
      <c r="A62" s="24" t="str">
        <f aca="false">IF(Activity_Data!A62="","",Activity_Data!A62)</f>
        <v/>
      </c>
      <c r="B62" s="24" t="str">
        <f aca="false">IF($A62="","",Activity_Data!E62)</f>
        <v/>
      </c>
      <c r="C62" s="24" t="str">
        <f aca="false">IF($A62="","",Activity_Data!F62)</f>
        <v/>
      </c>
      <c r="D62" s="25" t="str">
        <f aca="false">IF($A62="","",Activity_Data!I62)</f>
        <v/>
      </c>
      <c r="E62" s="24" t="str">
        <f aca="false">IF($A62="","",Activity_Data!J62)</f>
        <v/>
      </c>
      <c r="F62" s="24" t="str">
        <f aca="false">IF($A62="","",Activity_Data!K62)</f>
        <v/>
      </c>
      <c r="G62" s="24" t="str">
        <f aca="false">IF($A62="","",IFERROR(INDEX(EF_Library!$E$5:$E$64,MATCH($F62,EF_Library!$A$5:$A$64,0)),"EF_ID not found"))</f>
        <v/>
      </c>
      <c r="H62" s="13" t="str">
        <f aca="false">IF($A62="","",IFERROR(IF(TRIM(MID(G62,FIND("/",G62)+1,60))=TRIM(E62),"OK","Check unit"),"Check unit"))</f>
        <v/>
      </c>
      <c r="I62" s="26" t="str">
        <f aca="false">IF($A62="","",IFERROR(INDEX(EF_Library!$I$5:$I$64,MATCH($F62,EF_Library!$A$5:$A$64,0)),""))</f>
        <v/>
      </c>
      <c r="J62" s="26" t="str">
        <f aca="false">IF(OR($A62="",I62="",I62=0),"",D62*I62)</f>
        <v/>
      </c>
      <c r="K62" s="26" t="str">
        <f aca="false">IF($A62="","",IFERROR(D62*INDEX(EF_Library!$F$5:$F$64,MATCH($F62,EF_Library!$A$5:$A$64,0)),0))</f>
        <v/>
      </c>
      <c r="L62" s="26" t="str">
        <f aca="false">IF($A62="","",IFERROR(D62*INDEX(EF_Library!$G$5:$G$64,MATCH($F62,EF_Library!$A$5:$A$64,0)),0))</f>
        <v/>
      </c>
      <c r="M62" s="26" t="str">
        <f aca="false">IF($A62="","",IFERROR(D62*INDEX(EF_Library!$H$5:$H$64,MATCH($F62,EF_Library!$A$5:$A$64,0)),0))</f>
        <v/>
      </c>
      <c r="N62" s="26" t="str">
        <f aca="false">IF($A62="","",K62+L62*INDEX(GWP_Table!$B$5:$B$12,MATCH("CH4",GWP_Table!$A$5:$A$12,0))+M62*INDEX(GWP_Table!$B$5:$B$12,MATCH("N2O",GWP_Table!$A$5:$A$12,0)))</f>
        <v/>
      </c>
      <c r="O62" s="26" t="str">
        <f aca="false">IF($A62="","",IF(J62&lt;&gt;"",J62,N62))</f>
        <v/>
      </c>
      <c r="P62" s="13" t="str">
        <f aca="false">IF($A62="","",IF(G62="EF_ID not found","Missing EF",IF(H62&lt;&gt;"OK","Unit mismatch",IF(AND(D62&gt;0,O62=0),"Zero result","OK"))))</f>
        <v/>
      </c>
    </row>
    <row r="63" customFormat="false" ht="15" hidden="false" customHeight="false" outlineLevel="0" collapsed="false">
      <c r="A63" s="24" t="str">
        <f aca="false">IF(Activity_Data!A63="","",Activity_Data!A63)</f>
        <v/>
      </c>
      <c r="B63" s="24" t="str">
        <f aca="false">IF($A63="","",Activity_Data!E63)</f>
        <v/>
      </c>
      <c r="C63" s="24" t="str">
        <f aca="false">IF($A63="","",Activity_Data!F63)</f>
        <v/>
      </c>
      <c r="D63" s="25" t="str">
        <f aca="false">IF($A63="","",Activity_Data!I63)</f>
        <v/>
      </c>
      <c r="E63" s="24" t="str">
        <f aca="false">IF($A63="","",Activity_Data!J63)</f>
        <v/>
      </c>
      <c r="F63" s="24" t="str">
        <f aca="false">IF($A63="","",Activity_Data!K63)</f>
        <v/>
      </c>
      <c r="G63" s="24" t="str">
        <f aca="false">IF($A63="","",IFERROR(INDEX(EF_Library!$E$5:$E$64,MATCH($F63,EF_Library!$A$5:$A$64,0)),"EF_ID not found"))</f>
        <v/>
      </c>
      <c r="H63" s="13" t="str">
        <f aca="false">IF($A63="","",IFERROR(IF(TRIM(MID(G63,FIND("/",G63)+1,60))=TRIM(E63),"OK","Check unit"),"Check unit"))</f>
        <v/>
      </c>
      <c r="I63" s="26" t="str">
        <f aca="false">IF($A63="","",IFERROR(INDEX(EF_Library!$I$5:$I$64,MATCH($F63,EF_Library!$A$5:$A$64,0)),""))</f>
        <v/>
      </c>
      <c r="J63" s="26" t="str">
        <f aca="false">IF(OR($A63="",I63="",I63=0),"",D63*I63)</f>
        <v/>
      </c>
      <c r="K63" s="26" t="str">
        <f aca="false">IF($A63="","",IFERROR(D63*INDEX(EF_Library!$F$5:$F$64,MATCH($F63,EF_Library!$A$5:$A$64,0)),0))</f>
        <v/>
      </c>
      <c r="L63" s="26" t="str">
        <f aca="false">IF($A63="","",IFERROR(D63*INDEX(EF_Library!$G$5:$G$64,MATCH($F63,EF_Library!$A$5:$A$64,0)),0))</f>
        <v/>
      </c>
      <c r="M63" s="26" t="str">
        <f aca="false">IF($A63="","",IFERROR(D63*INDEX(EF_Library!$H$5:$H$64,MATCH($F63,EF_Library!$A$5:$A$64,0)),0))</f>
        <v/>
      </c>
      <c r="N63" s="26" t="str">
        <f aca="false">IF($A63="","",K63+L63*INDEX(GWP_Table!$B$5:$B$12,MATCH("CH4",GWP_Table!$A$5:$A$12,0))+M63*INDEX(GWP_Table!$B$5:$B$12,MATCH("N2O",GWP_Table!$A$5:$A$12,0)))</f>
        <v/>
      </c>
      <c r="O63" s="26" t="str">
        <f aca="false">IF($A63="","",IF(J63&lt;&gt;"",J63,N63))</f>
        <v/>
      </c>
      <c r="P63" s="13" t="str">
        <f aca="false">IF($A63="","",IF(G63="EF_ID not found","Missing EF",IF(H63&lt;&gt;"OK","Unit mismatch",IF(AND(D63&gt;0,O63=0),"Zero result","OK"))))</f>
        <v/>
      </c>
    </row>
    <row r="64" customFormat="false" ht="15" hidden="false" customHeight="false" outlineLevel="0" collapsed="false">
      <c r="A64" s="24" t="str">
        <f aca="false">IF(Activity_Data!A64="","",Activity_Data!A64)</f>
        <v/>
      </c>
      <c r="B64" s="24" t="str">
        <f aca="false">IF($A64="","",Activity_Data!E64)</f>
        <v/>
      </c>
      <c r="C64" s="24" t="str">
        <f aca="false">IF($A64="","",Activity_Data!F64)</f>
        <v/>
      </c>
      <c r="D64" s="25" t="str">
        <f aca="false">IF($A64="","",Activity_Data!I64)</f>
        <v/>
      </c>
      <c r="E64" s="24" t="str">
        <f aca="false">IF($A64="","",Activity_Data!J64)</f>
        <v/>
      </c>
      <c r="F64" s="24" t="str">
        <f aca="false">IF($A64="","",Activity_Data!K64)</f>
        <v/>
      </c>
      <c r="G64" s="24" t="str">
        <f aca="false">IF($A64="","",IFERROR(INDEX(EF_Library!$E$5:$E$64,MATCH($F64,EF_Library!$A$5:$A$64,0)),"EF_ID not found"))</f>
        <v/>
      </c>
      <c r="H64" s="13" t="str">
        <f aca="false">IF($A64="","",IFERROR(IF(TRIM(MID(G64,FIND("/",G64)+1,60))=TRIM(E64),"OK","Check unit"),"Check unit"))</f>
        <v/>
      </c>
      <c r="I64" s="26" t="str">
        <f aca="false">IF($A64="","",IFERROR(INDEX(EF_Library!$I$5:$I$64,MATCH($F64,EF_Library!$A$5:$A$64,0)),""))</f>
        <v/>
      </c>
      <c r="J64" s="26" t="str">
        <f aca="false">IF(OR($A64="",I64="",I64=0),"",D64*I64)</f>
        <v/>
      </c>
      <c r="K64" s="26" t="str">
        <f aca="false">IF($A64="","",IFERROR(D64*INDEX(EF_Library!$F$5:$F$64,MATCH($F64,EF_Library!$A$5:$A$64,0)),0))</f>
        <v/>
      </c>
      <c r="L64" s="26" t="str">
        <f aca="false">IF($A64="","",IFERROR(D64*INDEX(EF_Library!$G$5:$G$64,MATCH($F64,EF_Library!$A$5:$A$64,0)),0))</f>
        <v/>
      </c>
      <c r="M64" s="26" t="str">
        <f aca="false">IF($A64="","",IFERROR(D64*INDEX(EF_Library!$H$5:$H$64,MATCH($F64,EF_Library!$A$5:$A$64,0)),0))</f>
        <v/>
      </c>
      <c r="N64" s="26" t="str">
        <f aca="false">IF($A64="","",K64+L64*INDEX(GWP_Table!$B$5:$B$12,MATCH("CH4",GWP_Table!$A$5:$A$12,0))+M64*INDEX(GWP_Table!$B$5:$B$12,MATCH("N2O",GWP_Table!$A$5:$A$12,0)))</f>
        <v/>
      </c>
      <c r="O64" s="26" t="str">
        <f aca="false">IF($A64="","",IF(J64&lt;&gt;"",J64,N64))</f>
        <v/>
      </c>
      <c r="P64" s="13" t="str">
        <f aca="false">IF($A64="","",IF(G64="EF_ID not found","Missing EF",IF(H64&lt;&gt;"OK","Unit mismatch",IF(AND(D64&gt;0,O64=0),"Zero result","OK"))))</f>
        <v/>
      </c>
    </row>
    <row r="65" customFormat="false" ht="15" hidden="false" customHeight="false" outlineLevel="0" collapsed="false">
      <c r="A65" s="24" t="str">
        <f aca="false">IF(Activity_Data!A65="","",Activity_Data!A65)</f>
        <v/>
      </c>
      <c r="B65" s="24" t="str">
        <f aca="false">IF($A65="","",Activity_Data!E65)</f>
        <v/>
      </c>
      <c r="C65" s="24" t="str">
        <f aca="false">IF($A65="","",Activity_Data!F65)</f>
        <v/>
      </c>
      <c r="D65" s="25" t="str">
        <f aca="false">IF($A65="","",Activity_Data!I65)</f>
        <v/>
      </c>
      <c r="E65" s="24" t="str">
        <f aca="false">IF($A65="","",Activity_Data!J65)</f>
        <v/>
      </c>
      <c r="F65" s="24" t="str">
        <f aca="false">IF($A65="","",Activity_Data!K65)</f>
        <v/>
      </c>
      <c r="G65" s="24" t="str">
        <f aca="false">IF($A65="","",IFERROR(INDEX(EF_Library!$E$5:$E$64,MATCH($F65,EF_Library!$A$5:$A$64,0)),"EF_ID not found"))</f>
        <v/>
      </c>
      <c r="H65" s="13" t="str">
        <f aca="false">IF($A65="","",IFERROR(IF(TRIM(MID(G65,FIND("/",G65)+1,60))=TRIM(E65),"OK","Check unit"),"Check unit"))</f>
        <v/>
      </c>
      <c r="I65" s="26" t="str">
        <f aca="false">IF($A65="","",IFERROR(INDEX(EF_Library!$I$5:$I$64,MATCH($F65,EF_Library!$A$5:$A$64,0)),""))</f>
        <v/>
      </c>
      <c r="J65" s="26" t="str">
        <f aca="false">IF(OR($A65="",I65="",I65=0),"",D65*I65)</f>
        <v/>
      </c>
      <c r="K65" s="26" t="str">
        <f aca="false">IF($A65="","",IFERROR(D65*INDEX(EF_Library!$F$5:$F$64,MATCH($F65,EF_Library!$A$5:$A$64,0)),0))</f>
        <v/>
      </c>
      <c r="L65" s="26" t="str">
        <f aca="false">IF($A65="","",IFERROR(D65*INDEX(EF_Library!$G$5:$G$64,MATCH($F65,EF_Library!$A$5:$A$64,0)),0))</f>
        <v/>
      </c>
      <c r="M65" s="26" t="str">
        <f aca="false">IF($A65="","",IFERROR(D65*INDEX(EF_Library!$H$5:$H$64,MATCH($F65,EF_Library!$A$5:$A$64,0)),0))</f>
        <v/>
      </c>
      <c r="N65" s="26" t="str">
        <f aca="false">IF($A65="","",K65+L65*INDEX(GWP_Table!$B$5:$B$12,MATCH("CH4",GWP_Table!$A$5:$A$12,0))+M65*INDEX(GWP_Table!$B$5:$B$12,MATCH("N2O",GWP_Table!$A$5:$A$12,0)))</f>
        <v/>
      </c>
      <c r="O65" s="26" t="str">
        <f aca="false">IF($A65="","",IF(J65&lt;&gt;"",J65,N65))</f>
        <v/>
      </c>
      <c r="P65" s="13" t="str">
        <f aca="false">IF($A65="","",IF(G65="EF_ID not found","Missing EF",IF(H65&lt;&gt;"OK","Unit mismatch",IF(AND(D65&gt;0,O65=0),"Zero result","OK"))))</f>
        <v/>
      </c>
    </row>
    <row r="66" customFormat="false" ht="15" hidden="false" customHeight="false" outlineLevel="0" collapsed="false">
      <c r="A66" s="24" t="str">
        <f aca="false">IF(Activity_Data!A66="","",Activity_Data!A66)</f>
        <v/>
      </c>
      <c r="B66" s="24" t="str">
        <f aca="false">IF($A66="","",Activity_Data!E66)</f>
        <v/>
      </c>
      <c r="C66" s="24" t="str">
        <f aca="false">IF($A66="","",Activity_Data!F66)</f>
        <v/>
      </c>
      <c r="D66" s="25" t="str">
        <f aca="false">IF($A66="","",Activity_Data!I66)</f>
        <v/>
      </c>
      <c r="E66" s="24" t="str">
        <f aca="false">IF($A66="","",Activity_Data!J66)</f>
        <v/>
      </c>
      <c r="F66" s="24" t="str">
        <f aca="false">IF($A66="","",Activity_Data!K66)</f>
        <v/>
      </c>
      <c r="G66" s="24" t="str">
        <f aca="false">IF($A66="","",IFERROR(INDEX(EF_Library!$E$5:$E$64,MATCH($F66,EF_Library!$A$5:$A$64,0)),"EF_ID not found"))</f>
        <v/>
      </c>
      <c r="H66" s="13" t="str">
        <f aca="false">IF($A66="","",IFERROR(IF(TRIM(MID(G66,FIND("/",G66)+1,60))=TRIM(E66),"OK","Check unit"),"Check unit"))</f>
        <v/>
      </c>
      <c r="I66" s="26" t="str">
        <f aca="false">IF($A66="","",IFERROR(INDEX(EF_Library!$I$5:$I$64,MATCH($F66,EF_Library!$A$5:$A$64,0)),""))</f>
        <v/>
      </c>
      <c r="J66" s="26" t="str">
        <f aca="false">IF(OR($A66="",I66="",I66=0),"",D66*I66)</f>
        <v/>
      </c>
      <c r="K66" s="26" t="str">
        <f aca="false">IF($A66="","",IFERROR(D66*INDEX(EF_Library!$F$5:$F$64,MATCH($F66,EF_Library!$A$5:$A$64,0)),0))</f>
        <v/>
      </c>
      <c r="L66" s="26" t="str">
        <f aca="false">IF($A66="","",IFERROR(D66*INDEX(EF_Library!$G$5:$G$64,MATCH($F66,EF_Library!$A$5:$A$64,0)),0))</f>
        <v/>
      </c>
      <c r="M66" s="26" t="str">
        <f aca="false">IF($A66="","",IFERROR(D66*INDEX(EF_Library!$H$5:$H$64,MATCH($F66,EF_Library!$A$5:$A$64,0)),0))</f>
        <v/>
      </c>
      <c r="N66" s="26" t="str">
        <f aca="false">IF($A66="","",K66+L66*INDEX(GWP_Table!$B$5:$B$12,MATCH("CH4",GWP_Table!$A$5:$A$12,0))+M66*INDEX(GWP_Table!$B$5:$B$12,MATCH("N2O",GWP_Table!$A$5:$A$12,0)))</f>
        <v/>
      </c>
      <c r="O66" s="26" t="str">
        <f aca="false">IF($A66="","",IF(J66&lt;&gt;"",J66,N66))</f>
        <v/>
      </c>
      <c r="P66" s="13" t="str">
        <f aca="false">IF($A66="","",IF(G66="EF_ID not found","Missing EF",IF(H66&lt;&gt;"OK","Unit mismatch",IF(AND(D66&gt;0,O66=0),"Zero result","OK"))))</f>
        <v/>
      </c>
    </row>
    <row r="67" customFormat="false" ht="15" hidden="false" customHeight="false" outlineLevel="0" collapsed="false">
      <c r="A67" s="24" t="str">
        <f aca="false">IF(Activity_Data!A67="","",Activity_Data!A67)</f>
        <v/>
      </c>
      <c r="B67" s="24" t="str">
        <f aca="false">IF($A67="","",Activity_Data!E67)</f>
        <v/>
      </c>
      <c r="C67" s="24" t="str">
        <f aca="false">IF($A67="","",Activity_Data!F67)</f>
        <v/>
      </c>
      <c r="D67" s="25" t="str">
        <f aca="false">IF($A67="","",Activity_Data!I67)</f>
        <v/>
      </c>
      <c r="E67" s="24" t="str">
        <f aca="false">IF($A67="","",Activity_Data!J67)</f>
        <v/>
      </c>
      <c r="F67" s="24" t="str">
        <f aca="false">IF($A67="","",Activity_Data!K67)</f>
        <v/>
      </c>
      <c r="G67" s="24" t="str">
        <f aca="false">IF($A67="","",IFERROR(INDEX(EF_Library!$E$5:$E$64,MATCH($F67,EF_Library!$A$5:$A$64,0)),"EF_ID not found"))</f>
        <v/>
      </c>
      <c r="H67" s="13" t="str">
        <f aca="false">IF($A67="","",IFERROR(IF(TRIM(MID(G67,FIND("/",G67)+1,60))=TRIM(E67),"OK","Check unit"),"Check unit"))</f>
        <v/>
      </c>
      <c r="I67" s="26" t="str">
        <f aca="false">IF($A67="","",IFERROR(INDEX(EF_Library!$I$5:$I$64,MATCH($F67,EF_Library!$A$5:$A$64,0)),""))</f>
        <v/>
      </c>
      <c r="J67" s="26" t="str">
        <f aca="false">IF(OR($A67="",I67="",I67=0),"",D67*I67)</f>
        <v/>
      </c>
      <c r="K67" s="26" t="str">
        <f aca="false">IF($A67="","",IFERROR(D67*INDEX(EF_Library!$F$5:$F$64,MATCH($F67,EF_Library!$A$5:$A$64,0)),0))</f>
        <v/>
      </c>
      <c r="L67" s="26" t="str">
        <f aca="false">IF($A67="","",IFERROR(D67*INDEX(EF_Library!$G$5:$G$64,MATCH($F67,EF_Library!$A$5:$A$64,0)),0))</f>
        <v/>
      </c>
      <c r="M67" s="26" t="str">
        <f aca="false">IF($A67="","",IFERROR(D67*INDEX(EF_Library!$H$5:$H$64,MATCH($F67,EF_Library!$A$5:$A$64,0)),0))</f>
        <v/>
      </c>
      <c r="N67" s="26" t="str">
        <f aca="false">IF($A67="","",K67+L67*INDEX(GWP_Table!$B$5:$B$12,MATCH("CH4",GWP_Table!$A$5:$A$12,0))+M67*INDEX(GWP_Table!$B$5:$B$12,MATCH("N2O",GWP_Table!$A$5:$A$12,0)))</f>
        <v/>
      </c>
      <c r="O67" s="26" t="str">
        <f aca="false">IF($A67="","",IF(J67&lt;&gt;"",J67,N67))</f>
        <v/>
      </c>
      <c r="P67" s="13" t="str">
        <f aca="false">IF($A67="","",IF(G67="EF_ID not found","Missing EF",IF(H67&lt;&gt;"OK","Unit mismatch",IF(AND(D67&gt;0,O67=0),"Zero result","OK"))))</f>
        <v/>
      </c>
    </row>
    <row r="68" customFormat="false" ht="15" hidden="false" customHeight="false" outlineLevel="0" collapsed="false">
      <c r="A68" s="24" t="str">
        <f aca="false">IF(Activity_Data!A68="","",Activity_Data!A68)</f>
        <v/>
      </c>
      <c r="B68" s="24" t="str">
        <f aca="false">IF($A68="","",Activity_Data!E68)</f>
        <v/>
      </c>
      <c r="C68" s="24" t="str">
        <f aca="false">IF($A68="","",Activity_Data!F68)</f>
        <v/>
      </c>
      <c r="D68" s="25" t="str">
        <f aca="false">IF($A68="","",Activity_Data!I68)</f>
        <v/>
      </c>
      <c r="E68" s="24" t="str">
        <f aca="false">IF($A68="","",Activity_Data!J68)</f>
        <v/>
      </c>
      <c r="F68" s="24" t="str">
        <f aca="false">IF($A68="","",Activity_Data!K68)</f>
        <v/>
      </c>
      <c r="G68" s="24" t="str">
        <f aca="false">IF($A68="","",IFERROR(INDEX(EF_Library!$E$5:$E$64,MATCH($F68,EF_Library!$A$5:$A$64,0)),"EF_ID not found"))</f>
        <v/>
      </c>
      <c r="H68" s="13" t="str">
        <f aca="false">IF($A68="","",IFERROR(IF(TRIM(MID(G68,FIND("/",G68)+1,60))=TRIM(E68),"OK","Check unit"),"Check unit"))</f>
        <v/>
      </c>
      <c r="I68" s="26" t="str">
        <f aca="false">IF($A68="","",IFERROR(INDEX(EF_Library!$I$5:$I$64,MATCH($F68,EF_Library!$A$5:$A$64,0)),""))</f>
        <v/>
      </c>
      <c r="J68" s="26" t="str">
        <f aca="false">IF(OR($A68="",I68="",I68=0),"",D68*I68)</f>
        <v/>
      </c>
      <c r="K68" s="26" t="str">
        <f aca="false">IF($A68="","",IFERROR(D68*INDEX(EF_Library!$F$5:$F$64,MATCH($F68,EF_Library!$A$5:$A$64,0)),0))</f>
        <v/>
      </c>
      <c r="L68" s="26" t="str">
        <f aca="false">IF($A68="","",IFERROR(D68*INDEX(EF_Library!$G$5:$G$64,MATCH($F68,EF_Library!$A$5:$A$64,0)),0))</f>
        <v/>
      </c>
      <c r="M68" s="26" t="str">
        <f aca="false">IF($A68="","",IFERROR(D68*INDEX(EF_Library!$H$5:$H$64,MATCH($F68,EF_Library!$A$5:$A$64,0)),0))</f>
        <v/>
      </c>
      <c r="N68" s="26" t="str">
        <f aca="false">IF($A68="","",K68+L68*INDEX(GWP_Table!$B$5:$B$12,MATCH("CH4",GWP_Table!$A$5:$A$12,0))+M68*INDEX(GWP_Table!$B$5:$B$12,MATCH("N2O",GWP_Table!$A$5:$A$12,0)))</f>
        <v/>
      </c>
      <c r="O68" s="26" t="str">
        <f aca="false">IF($A68="","",IF(J68&lt;&gt;"",J68,N68))</f>
        <v/>
      </c>
      <c r="P68" s="13" t="str">
        <f aca="false">IF($A68="","",IF(G68="EF_ID not found","Missing EF",IF(H68&lt;&gt;"OK","Unit mismatch",IF(AND(D68&gt;0,O68=0),"Zero result","OK"))))</f>
        <v/>
      </c>
    </row>
    <row r="69" customFormat="false" ht="15" hidden="false" customHeight="false" outlineLevel="0" collapsed="false">
      <c r="A69" s="24" t="str">
        <f aca="false">IF(Activity_Data!A69="","",Activity_Data!A69)</f>
        <v/>
      </c>
      <c r="B69" s="24" t="str">
        <f aca="false">IF($A69="","",Activity_Data!E69)</f>
        <v/>
      </c>
      <c r="C69" s="24" t="str">
        <f aca="false">IF($A69="","",Activity_Data!F69)</f>
        <v/>
      </c>
      <c r="D69" s="25" t="str">
        <f aca="false">IF($A69="","",Activity_Data!I69)</f>
        <v/>
      </c>
      <c r="E69" s="24" t="str">
        <f aca="false">IF($A69="","",Activity_Data!J69)</f>
        <v/>
      </c>
      <c r="F69" s="24" t="str">
        <f aca="false">IF($A69="","",Activity_Data!K69)</f>
        <v/>
      </c>
      <c r="G69" s="24" t="str">
        <f aca="false">IF($A69="","",IFERROR(INDEX(EF_Library!$E$5:$E$64,MATCH($F69,EF_Library!$A$5:$A$64,0)),"EF_ID not found"))</f>
        <v/>
      </c>
      <c r="H69" s="13" t="str">
        <f aca="false">IF($A69="","",IFERROR(IF(TRIM(MID(G69,FIND("/",G69)+1,60))=TRIM(E69),"OK","Check unit"),"Check unit"))</f>
        <v/>
      </c>
      <c r="I69" s="26" t="str">
        <f aca="false">IF($A69="","",IFERROR(INDEX(EF_Library!$I$5:$I$64,MATCH($F69,EF_Library!$A$5:$A$64,0)),""))</f>
        <v/>
      </c>
      <c r="J69" s="26" t="str">
        <f aca="false">IF(OR($A69="",I69="",I69=0),"",D69*I69)</f>
        <v/>
      </c>
      <c r="K69" s="26" t="str">
        <f aca="false">IF($A69="","",IFERROR(D69*INDEX(EF_Library!$F$5:$F$64,MATCH($F69,EF_Library!$A$5:$A$64,0)),0))</f>
        <v/>
      </c>
      <c r="L69" s="26" t="str">
        <f aca="false">IF($A69="","",IFERROR(D69*INDEX(EF_Library!$G$5:$G$64,MATCH($F69,EF_Library!$A$5:$A$64,0)),0))</f>
        <v/>
      </c>
      <c r="M69" s="26" t="str">
        <f aca="false">IF($A69="","",IFERROR(D69*INDEX(EF_Library!$H$5:$H$64,MATCH($F69,EF_Library!$A$5:$A$64,0)),0))</f>
        <v/>
      </c>
      <c r="N69" s="26" t="str">
        <f aca="false">IF($A69="","",K69+L69*INDEX(GWP_Table!$B$5:$B$12,MATCH("CH4",GWP_Table!$A$5:$A$12,0))+M69*INDEX(GWP_Table!$B$5:$B$12,MATCH("N2O",GWP_Table!$A$5:$A$12,0)))</f>
        <v/>
      </c>
      <c r="O69" s="26" t="str">
        <f aca="false">IF($A69="","",IF(J69&lt;&gt;"",J69,N69))</f>
        <v/>
      </c>
      <c r="P69" s="13" t="str">
        <f aca="false">IF($A69="","",IF(G69="EF_ID not found","Missing EF",IF(H69&lt;&gt;"OK","Unit mismatch",IF(AND(D69&gt;0,O69=0),"Zero result","OK"))))</f>
        <v/>
      </c>
    </row>
    <row r="70" customFormat="false" ht="15" hidden="false" customHeight="false" outlineLevel="0" collapsed="false">
      <c r="A70" s="24" t="str">
        <f aca="false">IF(Activity_Data!A70="","",Activity_Data!A70)</f>
        <v/>
      </c>
      <c r="B70" s="24" t="str">
        <f aca="false">IF($A70="","",Activity_Data!E70)</f>
        <v/>
      </c>
      <c r="C70" s="24" t="str">
        <f aca="false">IF($A70="","",Activity_Data!F70)</f>
        <v/>
      </c>
      <c r="D70" s="25" t="str">
        <f aca="false">IF($A70="","",Activity_Data!I70)</f>
        <v/>
      </c>
      <c r="E70" s="24" t="str">
        <f aca="false">IF($A70="","",Activity_Data!J70)</f>
        <v/>
      </c>
      <c r="F70" s="24" t="str">
        <f aca="false">IF($A70="","",Activity_Data!K70)</f>
        <v/>
      </c>
      <c r="G70" s="24" t="str">
        <f aca="false">IF($A70="","",IFERROR(INDEX(EF_Library!$E$5:$E$64,MATCH($F70,EF_Library!$A$5:$A$64,0)),"EF_ID not found"))</f>
        <v/>
      </c>
      <c r="H70" s="13" t="str">
        <f aca="false">IF($A70="","",IFERROR(IF(TRIM(MID(G70,FIND("/",G70)+1,60))=TRIM(E70),"OK","Check unit"),"Check unit"))</f>
        <v/>
      </c>
      <c r="I70" s="26" t="str">
        <f aca="false">IF($A70="","",IFERROR(INDEX(EF_Library!$I$5:$I$64,MATCH($F70,EF_Library!$A$5:$A$64,0)),""))</f>
        <v/>
      </c>
      <c r="J70" s="26" t="str">
        <f aca="false">IF(OR($A70="",I70="",I70=0),"",D70*I70)</f>
        <v/>
      </c>
      <c r="K70" s="26" t="str">
        <f aca="false">IF($A70="","",IFERROR(D70*INDEX(EF_Library!$F$5:$F$64,MATCH($F70,EF_Library!$A$5:$A$64,0)),0))</f>
        <v/>
      </c>
      <c r="L70" s="26" t="str">
        <f aca="false">IF($A70="","",IFERROR(D70*INDEX(EF_Library!$G$5:$G$64,MATCH($F70,EF_Library!$A$5:$A$64,0)),0))</f>
        <v/>
      </c>
      <c r="M70" s="26" t="str">
        <f aca="false">IF($A70="","",IFERROR(D70*INDEX(EF_Library!$H$5:$H$64,MATCH($F70,EF_Library!$A$5:$A$64,0)),0))</f>
        <v/>
      </c>
      <c r="N70" s="26" t="str">
        <f aca="false">IF($A70="","",K70+L70*INDEX(GWP_Table!$B$5:$B$12,MATCH("CH4",GWP_Table!$A$5:$A$12,0))+M70*INDEX(GWP_Table!$B$5:$B$12,MATCH("N2O",GWP_Table!$A$5:$A$12,0)))</f>
        <v/>
      </c>
      <c r="O70" s="26" t="str">
        <f aca="false">IF($A70="","",IF(J70&lt;&gt;"",J70,N70))</f>
        <v/>
      </c>
      <c r="P70" s="13" t="str">
        <f aca="false">IF($A70="","",IF(G70="EF_ID not found","Missing EF",IF(H70&lt;&gt;"OK","Unit mismatch",IF(AND(D70&gt;0,O70=0),"Zero result","OK"))))</f>
        <v/>
      </c>
    </row>
    <row r="71" customFormat="false" ht="15" hidden="false" customHeight="false" outlineLevel="0" collapsed="false">
      <c r="A71" s="24" t="str">
        <f aca="false">IF(Activity_Data!A71="","",Activity_Data!A71)</f>
        <v/>
      </c>
      <c r="B71" s="24" t="str">
        <f aca="false">IF($A71="","",Activity_Data!E71)</f>
        <v/>
      </c>
      <c r="C71" s="24" t="str">
        <f aca="false">IF($A71="","",Activity_Data!F71)</f>
        <v/>
      </c>
      <c r="D71" s="25" t="str">
        <f aca="false">IF($A71="","",Activity_Data!I71)</f>
        <v/>
      </c>
      <c r="E71" s="24" t="str">
        <f aca="false">IF($A71="","",Activity_Data!J71)</f>
        <v/>
      </c>
      <c r="F71" s="24" t="str">
        <f aca="false">IF($A71="","",Activity_Data!K71)</f>
        <v/>
      </c>
      <c r="G71" s="24" t="str">
        <f aca="false">IF($A71="","",IFERROR(INDEX(EF_Library!$E$5:$E$64,MATCH($F71,EF_Library!$A$5:$A$64,0)),"EF_ID not found"))</f>
        <v/>
      </c>
      <c r="H71" s="13" t="str">
        <f aca="false">IF($A71="","",IFERROR(IF(TRIM(MID(G71,FIND("/",G71)+1,60))=TRIM(E71),"OK","Check unit"),"Check unit"))</f>
        <v/>
      </c>
      <c r="I71" s="26" t="str">
        <f aca="false">IF($A71="","",IFERROR(INDEX(EF_Library!$I$5:$I$64,MATCH($F71,EF_Library!$A$5:$A$64,0)),""))</f>
        <v/>
      </c>
      <c r="J71" s="26" t="str">
        <f aca="false">IF(OR($A71="",I71="",I71=0),"",D71*I71)</f>
        <v/>
      </c>
      <c r="K71" s="26" t="str">
        <f aca="false">IF($A71="","",IFERROR(D71*INDEX(EF_Library!$F$5:$F$64,MATCH($F71,EF_Library!$A$5:$A$64,0)),0))</f>
        <v/>
      </c>
      <c r="L71" s="26" t="str">
        <f aca="false">IF($A71="","",IFERROR(D71*INDEX(EF_Library!$G$5:$G$64,MATCH($F71,EF_Library!$A$5:$A$64,0)),0))</f>
        <v/>
      </c>
      <c r="M71" s="26" t="str">
        <f aca="false">IF($A71="","",IFERROR(D71*INDEX(EF_Library!$H$5:$H$64,MATCH($F71,EF_Library!$A$5:$A$64,0)),0))</f>
        <v/>
      </c>
      <c r="N71" s="26" t="str">
        <f aca="false">IF($A71="","",K71+L71*INDEX(GWP_Table!$B$5:$B$12,MATCH("CH4",GWP_Table!$A$5:$A$12,0))+M71*INDEX(GWP_Table!$B$5:$B$12,MATCH("N2O",GWP_Table!$A$5:$A$12,0)))</f>
        <v/>
      </c>
      <c r="O71" s="26" t="str">
        <f aca="false">IF($A71="","",IF(J71&lt;&gt;"",J71,N71))</f>
        <v/>
      </c>
      <c r="P71" s="13" t="str">
        <f aca="false">IF($A71="","",IF(G71="EF_ID not found","Missing EF",IF(H71&lt;&gt;"OK","Unit mismatch",IF(AND(D71&gt;0,O71=0),"Zero result","OK"))))</f>
        <v/>
      </c>
    </row>
    <row r="72" customFormat="false" ht="15" hidden="false" customHeight="false" outlineLevel="0" collapsed="false">
      <c r="A72" s="24" t="str">
        <f aca="false">IF(Activity_Data!A72="","",Activity_Data!A72)</f>
        <v/>
      </c>
      <c r="B72" s="24" t="str">
        <f aca="false">IF($A72="","",Activity_Data!E72)</f>
        <v/>
      </c>
      <c r="C72" s="24" t="str">
        <f aca="false">IF($A72="","",Activity_Data!F72)</f>
        <v/>
      </c>
      <c r="D72" s="25" t="str">
        <f aca="false">IF($A72="","",Activity_Data!I72)</f>
        <v/>
      </c>
      <c r="E72" s="24" t="str">
        <f aca="false">IF($A72="","",Activity_Data!J72)</f>
        <v/>
      </c>
      <c r="F72" s="24" t="str">
        <f aca="false">IF($A72="","",Activity_Data!K72)</f>
        <v/>
      </c>
      <c r="G72" s="24" t="str">
        <f aca="false">IF($A72="","",IFERROR(INDEX(EF_Library!$E$5:$E$64,MATCH($F72,EF_Library!$A$5:$A$64,0)),"EF_ID not found"))</f>
        <v/>
      </c>
      <c r="H72" s="13" t="str">
        <f aca="false">IF($A72="","",IFERROR(IF(TRIM(MID(G72,FIND("/",G72)+1,60))=TRIM(E72),"OK","Check unit"),"Check unit"))</f>
        <v/>
      </c>
      <c r="I72" s="26" t="str">
        <f aca="false">IF($A72="","",IFERROR(INDEX(EF_Library!$I$5:$I$64,MATCH($F72,EF_Library!$A$5:$A$64,0)),""))</f>
        <v/>
      </c>
      <c r="J72" s="26" t="str">
        <f aca="false">IF(OR($A72="",I72="",I72=0),"",D72*I72)</f>
        <v/>
      </c>
      <c r="K72" s="26" t="str">
        <f aca="false">IF($A72="","",IFERROR(D72*INDEX(EF_Library!$F$5:$F$64,MATCH($F72,EF_Library!$A$5:$A$64,0)),0))</f>
        <v/>
      </c>
      <c r="L72" s="26" t="str">
        <f aca="false">IF($A72="","",IFERROR(D72*INDEX(EF_Library!$G$5:$G$64,MATCH($F72,EF_Library!$A$5:$A$64,0)),0))</f>
        <v/>
      </c>
      <c r="M72" s="26" t="str">
        <f aca="false">IF($A72="","",IFERROR(D72*INDEX(EF_Library!$H$5:$H$64,MATCH($F72,EF_Library!$A$5:$A$64,0)),0))</f>
        <v/>
      </c>
      <c r="N72" s="26" t="str">
        <f aca="false">IF($A72="","",K72+L72*INDEX(GWP_Table!$B$5:$B$12,MATCH("CH4",GWP_Table!$A$5:$A$12,0))+M72*INDEX(GWP_Table!$B$5:$B$12,MATCH("N2O",GWP_Table!$A$5:$A$12,0)))</f>
        <v/>
      </c>
      <c r="O72" s="26" t="str">
        <f aca="false">IF($A72="","",IF(J72&lt;&gt;"",J72,N72))</f>
        <v/>
      </c>
      <c r="P72" s="13" t="str">
        <f aca="false">IF($A72="","",IF(G72="EF_ID not found","Missing EF",IF(H72&lt;&gt;"OK","Unit mismatch",IF(AND(D72&gt;0,O72=0),"Zero result","OK"))))</f>
        <v/>
      </c>
    </row>
    <row r="73" customFormat="false" ht="15" hidden="false" customHeight="false" outlineLevel="0" collapsed="false">
      <c r="A73" s="24" t="str">
        <f aca="false">IF(Activity_Data!A73="","",Activity_Data!A73)</f>
        <v/>
      </c>
      <c r="B73" s="24" t="str">
        <f aca="false">IF($A73="","",Activity_Data!E73)</f>
        <v/>
      </c>
      <c r="C73" s="24" t="str">
        <f aca="false">IF($A73="","",Activity_Data!F73)</f>
        <v/>
      </c>
      <c r="D73" s="25" t="str">
        <f aca="false">IF($A73="","",Activity_Data!I73)</f>
        <v/>
      </c>
      <c r="E73" s="24" t="str">
        <f aca="false">IF($A73="","",Activity_Data!J73)</f>
        <v/>
      </c>
      <c r="F73" s="24" t="str">
        <f aca="false">IF($A73="","",Activity_Data!K73)</f>
        <v/>
      </c>
      <c r="G73" s="24" t="str">
        <f aca="false">IF($A73="","",IFERROR(INDEX(EF_Library!$E$5:$E$64,MATCH($F73,EF_Library!$A$5:$A$64,0)),"EF_ID not found"))</f>
        <v/>
      </c>
      <c r="H73" s="13" t="str">
        <f aca="false">IF($A73="","",IFERROR(IF(TRIM(MID(G73,FIND("/",G73)+1,60))=TRIM(E73),"OK","Check unit"),"Check unit"))</f>
        <v/>
      </c>
      <c r="I73" s="26" t="str">
        <f aca="false">IF($A73="","",IFERROR(INDEX(EF_Library!$I$5:$I$64,MATCH($F73,EF_Library!$A$5:$A$64,0)),""))</f>
        <v/>
      </c>
      <c r="J73" s="26" t="str">
        <f aca="false">IF(OR($A73="",I73="",I73=0),"",D73*I73)</f>
        <v/>
      </c>
      <c r="K73" s="26" t="str">
        <f aca="false">IF($A73="","",IFERROR(D73*INDEX(EF_Library!$F$5:$F$64,MATCH($F73,EF_Library!$A$5:$A$64,0)),0))</f>
        <v/>
      </c>
      <c r="L73" s="26" t="str">
        <f aca="false">IF($A73="","",IFERROR(D73*INDEX(EF_Library!$G$5:$G$64,MATCH($F73,EF_Library!$A$5:$A$64,0)),0))</f>
        <v/>
      </c>
      <c r="M73" s="26" t="str">
        <f aca="false">IF($A73="","",IFERROR(D73*INDEX(EF_Library!$H$5:$H$64,MATCH($F73,EF_Library!$A$5:$A$64,0)),0))</f>
        <v/>
      </c>
      <c r="N73" s="26" t="str">
        <f aca="false">IF($A73="","",K73+L73*INDEX(GWP_Table!$B$5:$B$12,MATCH("CH4",GWP_Table!$A$5:$A$12,0))+M73*INDEX(GWP_Table!$B$5:$B$12,MATCH("N2O",GWP_Table!$A$5:$A$12,0)))</f>
        <v/>
      </c>
      <c r="O73" s="26" t="str">
        <f aca="false">IF($A73="","",IF(J73&lt;&gt;"",J73,N73))</f>
        <v/>
      </c>
      <c r="P73" s="13" t="str">
        <f aca="false">IF($A73="","",IF(G73="EF_ID not found","Missing EF",IF(H73&lt;&gt;"OK","Unit mismatch",IF(AND(D73&gt;0,O73=0),"Zero result","OK"))))</f>
        <v/>
      </c>
    </row>
    <row r="74" customFormat="false" ht="15" hidden="false" customHeight="false" outlineLevel="0" collapsed="false">
      <c r="A74" s="24" t="str">
        <f aca="false">IF(Activity_Data!A74="","",Activity_Data!A74)</f>
        <v/>
      </c>
      <c r="B74" s="24" t="str">
        <f aca="false">IF($A74="","",Activity_Data!E74)</f>
        <v/>
      </c>
      <c r="C74" s="24" t="str">
        <f aca="false">IF($A74="","",Activity_Data!F74)</f>
        <v/>
      </c>
      <c r="D74" s="25" t="str">
        <f aca="false">IF($A74="","",Activity_Data!I74)</f>
        <v/>
      </c>
      <c r="E74" s="24" t="str">
        <f aca="false">IF($A74="","",Activity_Data!J74)</f>
        <v/>
      </c>
      <c r="F74" s="24" t="str">
        <f aca="false">IF($A74="","",Activity_Data!K74)</f>
        <v/>
      </c>
      <c r="G74" s="24" t="str">
        <f aca="false">IF($A74="","",IFERROR(INDEX(EF_Library!$E$5:$E$64,MATCH($F74,EF_Library!$A$5:$A$64,0)),"EF_ID not found"))</f>
        <v/>
      </c>
      <c r="H74" s="13" t="str">
        <f aca="false">IF($A74="","",IFERROR(IF(TRIM(MID(G74,FIND("/",G74)+1,60))=TRIM(E74),"OK","Check unit"),"Check unit"))</f>
        <v/>
      </c>
      <c r="I74" s="26" t="str">
        <f aca="false">IF($A74="","",IFERROR(INDEX(EF_Library!$I$5:$I$64,MATCH($F74,EF_Library!$A$5:$A$64,0)),""))</f>
        <v/>
      </c>
      <c r="J74" s="26" t="str">
        <f aca="false">IF(OR($A74="",I74="",I74=0),"",D74*I74)</f>
        <v/>
      </c>
      <c r="K74" s="26" t="str">
        <f aca="false">IF($A74="","",IFERROR(D74*INDEX(EF_Library!$F$5:$F$64,MATCH($F74,EF_Library!$A$5:$A$64,0)),0))</f>
        <v/>
      </c>
      <c r="L74" s="26" t="str">
        <f aca="false">IF($A74="","",IFERROR(D74*INDEX(EF_Library!$G$5:$G$64,MATCH($F74,EF_Library!$A$5:$A$64,0)),0))</f>
        <v/>
      </c>
      <c r="M74" s="26" t="str">
        <f aca="false">IF($A74="","",IFERROR(D74*INDEX(EF_Library!$H$5:$H$64,MATCH($F74,EF_Library!$A$5:$A$64,0)),0))</f>
        <v/>
      </c>
      <c r="N74" s="26" t="str">
        <f aca="false">IF($A74="","",K74+L74*INDEX(GWP_Table!$B$5:$B$12,MATCH("CH4",GWP_Table!$A$5:$A$12,0))+M74*INDEX(GWP_Table!$B$5:$B$12,MATCH("N2O",GWP_Table!$A$5:$A$12,0)))</f>
        <v/>
      </c>
      <c r="O74" s="26" t="str">
        <f aca="false">IF($A74="","",IF(J74&lt;&gt;"",J74,N74))</f>
        <v/>
      </c>
      <c r="P74" s="13" t="str">
        <f aca="false">IF($A74="","",IF(G74="EF_ID not found","Missing EF",IF(H74&lt;&gt;"OK","Unit mismatch",IF(AND(D74&gt;0,O74=0),"Zero result","OK"))))</f>
        <v/>
      </c>
    </row>
    <row r="75" customFormat="false" ht="15" hidden="false" customHeight="false" outlineLevel="0" collapsed="false">
      <c r="A75" s="24" t="str">
        <f aca="false">IF(Activity_Data!A75="","",Activity_Data!A75)</f>
        <v/>
      </c>
      <c r="B75" s="24" t="str">
        <f aca="false">IF($A75="","",Activity_Data!E75)</f>
        <v/>
      </c>
      <c r="C75" s="24" t="str">
        <f aca="false">IF($A75="","",Activity_Data!F75)</f>
        <v/>
      </c>
      <c r="D75" s="25" t="str">
        <f aca="false">IF($A75="","",Activity_Data!I75)</f>
        <v/>
      </c>
      <c r="E75" s="24" t="str">
        <f aca="false">IF($A75="","",Activity_Data!J75)</f>
        <v/>
      </c>
      <c r="F75" s="24" t="str">
        <f aca="false">IF($A75="","",Activity_Data!K75)</f>
        <v/>
      </c>
      <c r="G75" s="24" t="str">
        <f aca="false">IF($A75="","",IFERROR(INDEX(EF_Library!$E$5:$E$64,MATCH($F75,EF_Library!$A$5:$A$64,0)),"EF_ID not found"))</f>
        <v/>
      </c>
      <c r="H75" s="13" t="str">
        <f aca="false">IF($A75="","",IFERROR(IF(TRIM(MID(G75,FIND("/",G75)+1,60))=TRIM(E75),"OK","Check unit"),"Check unit"))</f>
        <v/>
      </c>
      <c r="I75" s="26" t="str">
        <f aca="false">IF($A75="","",IFERROR(INDEX(EF_Library!$I$5:$I$64,MATCH($F75,EF_Library!$A$5:$A$64,0)),""))</f>
        <v/>
      </c>
      <c r="J75" s="26" t="str">
        <f aca="false">IF(OR($A75="",I75="",I75=0),"",D75*I75)</f>
        <v/>
      </c>
      <c r="K75" s="26" t="str">
        <f aca="false">IF($A75="","",IFERROR(D75*INDEX(EF_Library!$F$5:$F$64,MATCH($F75,EF_Library!$A$5:$A$64,0)),0))</f>
        <v/>
      </c>
      <c r="L75" s="26" t="str">
        <f aca="false">IF($A75="","",IFERROR(D75*INDEX(EF_Library!$G$5:$G$64,MATCH($F75,EF_Library!$A$5:$A$64,0)),0))</f>
        <v/>
      </c>
      <c r="M75" s="26" t="str">
        <f aca="false">IF($A75="","",IFERROR(D75*INDEX(EF_Library!$H$5:$H$64,MATCH($F75,EF_Library!$A$5:$A$64,0)),0))</f>
        <v/>
      </c>
      <c r="N75" s="26" t="str">
        <f aca="false">IF($A75="","",K75+L75*INDEX(GWP_Table!$B$5:$B$12,MATCH("CH4",GWP_Table!$A$5:$A$12,0))+M75*INDEX(GWP_Table!$B$5:$B$12,MATCH("N2O",GWP_Table!$A$5:$A$12,0)))</f>
        <v/>
      </c>
      <c r="O75" s="26" t="str">
        <f aca="false">IF($A75="","",IF(J75&lt;&gt;"",J75,N75))</f>
        <v/>
      </c>
      <c r="P75" s="13" t="str">
        <f aca="false">IF($A75="","",IF(G75="EF_ID not found","Missing EF",IF(H75&lt;&gt;"OK","Unit mismatch",IF(AND(D75&gt;0,O75=0),"Zero result","OK"))))</f>
        <v/>
      </c>
    </row>
    <row r="76" customFormat="false" ht="15" hidden="false" customHeight="false" outlineLevel="0" collapsed="false">
      <c r="A76" s="24" t="str">
        <f aca="false">IF(Activity_Data!A76="","",Activity_Data!A76)</f>
        <v/>
      </c>
      <c r="B76" s="24" t="str">
        <f aca="false">IF($A76="","",Activity_Data!E76)</f>
        <v/>
      </c>
      <c r="C76" s="24" t="str">
        <f aca="false">IF($A76="","",Activity_Data!F76)</f>
        <v/>
      </c>
      <c r="D76" s="25" t="str">
        <f aca="false">IF($A76="","",Activity_Data!I76)</f>
        <v/>
      </c>
      <c r="E76" s="24" t="str">
        <f aca="false">IF($A76="","",Activity_Data!J76)</f>
        <v/>
      </c>
      <c r="F76" s="24" t="str">
        <f aca="false">IF($A76="","",Activity_Data!K76)</f>
        <v/>
      </c>
      <c r="G76" s="24" t="str">
        <f aca="false">IF($A76="","",IFERROR(INDEX(EF_Library!$E$5:$E$64,MATCH($F76,EF_Library!$A$5:$A$64,0)),"EF_ID not found"))</f>
        <v/>
      </c>
      <c r="H76" s="13" t="str">
        <f aca="false">IF($A76="","",IFERROR(IF(TRIM(MID(G76,FIND("/",G76)+1,60))=TRIM(E76),"OK","Check unit"),"Check unit"))</f>
        <v/>
      </c>
      <c r="I76" s="26" t="str">
        <f aca="false">IF($A76="","",IFERROR(INDEX(EF_Library!$I$5:$I$64,MATCH($F76,EF_Library!$A$5:$A$64,0)),""))</f>
        <v/>
      </c>
      <c r="J76" s="26" t="str">
        <f aca="false">IF(OR($A76="",I76="",I76=0),"",D76*I76)</f>
        <v/>
      </c>
      <c r="K76" s="26" t="str">
        <f aca="false">IF($A76="","",IFERROR(D76*INDEX(EF_Library!$F$5:$F$64,MATCH($F76,EF_Library!$A$5:$A$64,0)),0))</f>
        <v/>
      </c>
      <c r="L76" s="26" t="str">
        <f aca="false">IF($A76="","",IFERROR(D76*INDEX(EF_Library!$G$5:$G$64,MATCH($F76,EF_Library!$A$5:$A$64,0)),0))</f>
        <v/>
      </c>
      <c r="M76" s="26" t="str">
        <f aca="false">IF($A76="","",IFERROR(D76*INDEX(EF_Library!$H$5:$H$64,MATCH($F76,EF_Library!$A$5:$A$64,0)),0))</f>
        <v/>
      </c>
      <c r="N76" s="26" t="str">
        <f aca="false">IF($A76="","",K76+L76*INDEX(GWP_Table!$B$5:$B$12,MATCH("CH4",GWP_Table!$A$5:$A$12,0))+M76*INDEX(GWP_Table!$B$5:$B$12,MATCH("N2O",GWP_Table!$A$5:$A$12,0)))</f>
        <v/>
      </c>
      <c r="O76" s="26" t="str">
        <f aca="false">IF($A76="","",IF(J76&lt;&gt;"",J76,N76))</f>
        <v/>
      </c>
      <c r="P76" s="13" t="str">
        <f aca="false">IF($A76="","",IF(G76="EF_ID not found","Missing EF",IF(H76&lt;&gt;"OK","Unit mismatch",IF(AND(D76&gt;0,O76=0),"Zero result","OK"))))</f>
        <v/>
      </c>
    </row>
    <row r="77" customFormat="false" ht="15" hidden="false" customHeight="false" outlineLevel="0" collapsed="false">
      <c r="A77" s="24" t="str">
        <f aca="false">IF(Activity_Data!A77="","",Activity_Data!A77)</f>
        <v/>
      </c>
      <c r="B77" s="24" t="str">
        <f aca="false">IF($A77="","",Activity_Data!E77)</f>
        <v/>
      </c>
      <c r="C77" s="24" t="str">
        <f aca="false">IF($A77="","",Activity_Data!F77)</f>
        <v/>
      </c>
      <c r="D77" s="25" t="str">
        <f aca="false">IF($A77="","",Activity_Data!I77)</f>
        <v/>
      </c>
      <c r="E77" s="24" t="str">
        <f aca="false">IF($A77="","",Activity_Data!J77)</f>
        <v/>
      </c>
      <c r="F77" s="24" t="str">
        <f aca="false">IF($A77="","",Activity_Data!K77)</f>
        <v/>
      </c>
      <c r="G77" s="24" t="str">
        <f aca="false">IF($A77="","",IFERROR(INDEX(EF_Library!$E$5:$E$64,MATCH($F77,EF_Library!$A$5:$A$64,0)),"EF_ID not found"))</f>
        <v/>
      </c>
      <c r="H77" s="13" t="str">
        <f aca="false">IF($A77="","",IFERROR(IF(TRIM(MID(G77,FIND("/",G77)+1,60))=TRIM(E77),"OK","Check unit"),"Check unit"))</f>
        <v/>
      </c>
      <c r="I77" s="26" t="str">
        <f aca="false">IF($A77="","",IFERROR(INDEX(EF_Library!$I$5:$I$64,MATCH($F77,EF_Library!$A$5:$A$64,0)),""))</f>
        <v/>
      </c>
      <c r="J77" s="26" t="str">
        <f aca="false">IF(OR($A77="",I77="",I77=0),"",D77*I77)</f>
        <v/>
      </c>
      <c r="K77" s="26" t="str">
        <f aca="false">IF($A77="","",IFERROR(D77*INDEX(EF_Library!$F$5:$F$64,MATCH($F77,EF_Library!$A$5:$A$64,0)),0))</f>
        <v/>
      </c>
      <c r="L77" s="26" t="str">
        <f aca="false">IF($A77="","",IFERROR(D77*INDEX(EF_Library!$G$5:$G$64,MATCH($F77,EF_Library!$A$5:$A$64,0)),0))</f>
        <v/>
      </c>
      <c r="M77" s="26" t="str">
        <f aca="false">IF($A77="","",IFERROR(D77*INDEX(EF_Library!$H$5:$H$64,MATCH($F77,EF_Library!$A$5:$A$64,0)),0))</f>
        <v/>
      </c>
      <c r="N77" s="26" t="str">
        <f aca="false">IF($A77="","",K77+L77*INDEX(GWP_Table!$B$5:$B$12,MATCH("CH4",GWP_Table!$A$5:$A$12,0))+M77*INDEX(GWP_Table!$B$5:$B$12,MATCH("N2O",GWP_Table!$A$5:$A$12,0)))</f>
        <v/>
      </c>
      <c r="O77" s="26" t="str">
        <f aca="false">IF($A77="","",IF(J77&lt;&gt;"",J77,N77))</f>
        <v/>
      </c>
      <c r="P77" s="13" t="str">
        <f aca="false">IF($A77="","",IF(G77="EF_ID not found","Missing EF",IF(H77&lt;&gt;"OK","Unit mismatch",IF(AND(D77&gt;0,O77=0),"Zero result","OK"))))</f>
        <v/>
      </c>
    </row>
    <row r="78" customFormat="false" ht="15" hidden="false" customHeight="false" outlineLevel="0" collapsed="false">
      <c r="A78" s="24" t="str">
        <f aca="false">IF(Activity_Data!A78="","",Activity_Data!A78)</f>
        <v/>
      </c>
      <c r="B78" s="24" t="str">
        <f aca="false">IF($A78="","",Activity_Data!E78)</f>
        <v/>
      </c>
      <c r="C78" s="24" t="str">
        <f aca="false">IF($A78="","",Activity_Data!F78)</f>
        <v/>
      </c>
      <c r="D78" s="25" t="str">
        <f aca="false">IF($A78="","",Activity_Data!I78)</f>
        <v/>
      </c>
      <c r="E78" s="24" t="str">
        <f aca="false">IF($A78="","",Activity_Data!J78)</f>
        <v/>
      </c>
      <c r="F78" s="24" t="str">
        <f aca="false">IF($A78="","",Activity_Data!K78)</f>
        <v/>
      </c>
      <c r="G78" s="24" t="str">
        <f aca="false">IF($A78="","",IFERROR(INDEX(EF_Library!$E$5:$E$64,MATCH($F78,EF_Library!$A$5:$A$64,0)),"EF_ID not found"))</f>
        <v/>
      </c>
      <c r="H78" s="13" t="str">
        <f aca="false">IF($A78="","",IFERROR(IF(TRIM(MID(G78,FIND("/",G78)+1,60))=TRIM(E78),"OK","Check unit"),"Check unit"))</f>
        <v/>
      </c>
      <c r="I78" s="26" t="str">
        <f aca="false">IF($A78="","",IFERROR(INDEX(EF_Library!$I$5:$I$64,MATCH($F78,EF_Library!$A$5:$A$64,0)),""))</f>
        <v/>
      </c>
      <c r="J78" s="26" t="str">
        <f aca="false">IF(OR($A78="",I78="",I78=0),"",D78*I78)</f>
        <v/>
      </c>
      <c r="K78" s="26" t="str">
        <f aca="false">IF($A78="","",IFERROR(D78*INDEX(EF_Library!$F$5:$F$64,MATCH($F78,EF_Library!$A$5:$A$64,0)),0))</f>
        <v/>
      </c>
      <c r="L78" s="26" t="str">
        <f aca="false">IF($A78="","",IFERROR(D78*INDEX(EF_Library!$G$5:$G$64,MATCH($F78,EF_Library!$A$5:$A$64,0)),0))</f>
        <v/>
      </c>
      <c r="M78" s="26" t="str">
        <f aca="false">IF($A78="","",IFERROR(D78*INDEX(EF_Library!$H$5:$H$64,MATCH($F78,EF_Library!$A$5:$A$64,0)),0))</f>
        <v/>
      </c>
      <c r="N78" s="26" t="str">
        <f aca="false">IF($A78="","",K78+L78*INDEX(GWP_Table!$B$5:$B$12,MATCH("CH4",GWP_Table!$A$5:$A$12,0))+M78*INDEX(GWP_Table!$B$5:$B$12,MATCH("N2O",GWP_Table!$A$5:$A$12,0)))</f>
        <v/>
      </c>
      <c r="O78" s="26" t="str">
        <f aca="false">IF($A78="","",IF(J78&lt;&gt;"",J78,N78))</f>
        <v/>
      </c>
      <c r="P78" s="13" t="str">
        <f aca="false">IF($A78="","",IF(G78="EF_ID not found","Missing EF",IF(H78&lt;&gt;"OK","Unit mismatch",IF(AND(D78&gt;0,O78=0),"Zero result","OK"))))</f>
        <v/>
      </c>
    </row>
    <row r="79" customFormat="false" ht="15" hidden="false" customHeight="false" outlineLevel="0" collapsed="false">
      <c r="A79" s="24" t="str">
        <f aca="false">IF(Activity_Data!A79="","",Activity_Data!A79)</f>
        <v/>
      </c>
      <c r="B79" s="24" t="str">
        <f aca="false">IF($A79="","",Activity_Data!E79)</f>
        <v/>
      </c>
      <c r="C79" s="24" t="str">
        <f aca="false">IF($A79="","",Activity_Data!F79)</f>
        <v/>
      </c>
      <c r="D79" s="25" t="str">
        <f aca="false">IF($A79="","",Activity_Data!I79)</f>
        <v/>
      </c>
      <c r="E79" s="24" t="str">
        <f aca="false">IF($A79="","",Activity_Data!J79)</f>
        <v/>
      </c>
      <c r="F79" s="24" t="str">
        <f aca="false">IF($A79="","",Activity_Data!K79)</f>
        <v/>
      </c>
      <c r="G79" s="24" t="str">
        <f aca="false">IF($A79="","",IFERROR(INDEX(EF_Library!$E$5:$E$64,MATCH($F79,EF_Library!$A$5:$A$64,0)),"EF_ID not found"))</f>
        <v/>
      </c>
      <c r="H79" s="13" t="str">
        <f aca="false">IF($A79="","",IFERROR(IF(TRIM(MID(G79,FIND("/",G79)+1,60))=TRIM(E79),"OK","Check unit"),"Check unit"))</f>
        <v/>
      </c>
      <c r="I79" s="26" t="str">
        <f aca="false">IF($A79="","",IFERROR(INDEX(EF_Library!$I$5:$I$64,MATCH($F79,EF_Library!$A$5:$A$64,0)),""))</f>
        <v/>
      </c>
      <c r="J79" s="26" t="str">
        <f aca="false">IF(OR($A79="",I79="",I79=0),"",D79*I79)</f>
        <v/>
      </c>
      <c r="K79" s="26" t="str">
        <f aca="false">IF($A79="","",IFERROR(D79*INDEX(EF_Library!$F$5:$F$64,MATCH($F79,EF_Library!$A$5:$A$64,0)),0))</f>
        <v/>
      </c>
      <c r="L79" s="26" t="str">
        <f aca="false">IF($A79="","",IFERROR(D79*INDEX(EF_Library!$G$5:$G$64,MATCH($F79,EF_Library!$A$5:$A$64,0)),0))</f>
        <v/>
      </c>
      <c r="M79" s="26" t="str">
        <f aca="false">IF($A79="","",IFERROR(D79*INDEX(EF_Library!$H$5:$H$64,MATCH($F79,EF_Library!$A$5:$A$64,0)),0))</f>
        <v/>
      </c>
      <c r="N79" s="26" t="str">
        <f aca="false">IF($A79="","",K79+L79*INDEX(GWP_Table!$B$5:$B$12,MATCH("CH4",GWP_Table!$A$5:$A$12,0))+M79*INDEX(GWP_Table!$B$5:$B$12,MATCH("N2O",GWP_Table!$A$5:$A$12,0)))</f>
        <v/>
      </c>
      <c r="O79" s="26" t="str">
        <f aca="false">IF($A79="","",IF(J79&lt;&gt;"",J79,N79))</f>
        <v/>
      </c>
      <c r="P79" s="13" t="str">
        <f aca="false">IF($A79="","",IF(G79="EF_ID not found","Missing EF",IF(H79&lt;&gt;"OK","Unit mismatch",IF(AND(D79&gt;0,O79=0),"Zero result","OK"))))</f>
        <v/>
      </c>
    </row>
    <row r="80" customFormat="false" ht="15" hidden="false" customHeight="false" outlineLevel="0" collapsed="false">
      <c r="A80" s="24" t="str">
        <f aca="false">IF(Activity_Data!A80="","",Activity_Data!A80)</f>
        <v/>
      </c>
      <c r="B80" s="24" t="str">
        <f aca="false">IF($A80="","",Activity_Data!E80)</f>
        <v/>
      </c>
      <c r="C80" s="24" t="str">
        <f aca="false">IF($A80="","",Activity_Data!F80)</f>
        <v/>
      </c>
      <c r="D80" s="25" t="str">
        <f aca="false">IF($A80="","",Activity_Data!I80)</f>
        <v/>
      </c>
      <c r="E80" s="24" t="str">
        <f aca="false">IF($A80="","",Activity_Data!J80)</f>
        <v/>
      </c>
      <c r="F80" s="24" t="str">
        <f aca="false">IF($A80="","",Activity_Data!K80)</f>
        <v/>
      </c>
      <c r="G80" s="24" t="str">
        <f aca="false">IF($A80="","",IFERROR(INDEX(EF_Library!$E$5:$E$64,MATCH($F80,EF_Library!$A$5:$A$64,0)),"EF_ID not found"))</f>
        <v/>
      </c>
      <c r="H80" s="13" t="str">
        <f aca="false">IF($A80="","",IFERROR(IF(TRIM(MID(G80,FIND("/",G80)+1,60))=TRIM(E80),"OK","Check unit"),"Check unit"))</f>
        <v/>
      </c>
      <c r="I80" s="26" t="str">
        <f aca="false">IF($A80="","",IFERROR(INDEX(EF_Library!$I$5:$I$64,MATCH($F80,EF_Library!$A$5:$A$64,0)),""))</f>
        <v/>
      </c>
      <c r="J80" s="26" t="str">
        <f aca="false">IF(OR($A80="",I80="",I80=0),"",D80*I80)</f>
        <v/>
      </c>
      <c r="K80" s="26" t="str">
        <f aca="false">IF($A80="","",IFERROR(D80*INDEX(EF_Library!$F$5:$F$64,MATCH($F80,EF_Library!$A$5:$A$64,0)),0))</f>
        <v/>
      </c>
      <c r="L80" s="26" t="str">
        <f aca="false">IF($A80="","",IFERROR(D80*INDEX(EF_Library!$G$5:$G$64,MATCH($F80,EF_Library!$A$5:$A$64,0)),0))</f>
        <v/>
      </c>
      <c r="M80" s="26" t="str">
        <f aca="false">IF($A80="","",IFERROR(D80*INDEX(EF_Library!$H$5:$H$64,MATCH($F80,EF_Library!$A$5:$A$64,0)),0))</f>
        <v/>
      </c>
      <c r="N80" s="26" t="str">
        <f aca="false">IF($A80="","",K80+L80*INDEX(GWP_Table!$B$5:$B$12,MATCH("CH4",GWP_Table!$A$5:$A$12,0))+M80*INDEX(GWP_Table!$B$5:$B$12,MATCH("N2O",GWP_Table!$A$5:$A$12,0)))</f>
        <v/>
      </c>
      <c r="O80" s="26" t="str">
        <f aca="false">IF($A80="","",IF(J80&lt;&gt;"",J80,N80))</f>
        <v/>
      </c>
      <c r="P80" s="13" t="str">
        <f aca="false">IF($A80="","",IF(G80="EF_ID not found","Missing EF",IF(H80&lt;&gt;"OK","Unit mismatch",IF(AND(D80&gt;0,O80=0),"Zero result","OK"))))</f>
        <v/>
      </c>
    </row>
    <row r="81" customFormat="false" ht="15" hidden="false" customHeight="false" outlineLevel="0" collapsed="false">
      <c r="A81" s="24" t="str">
        <f aca="false">IF(Activity_Data!A81="","",Activity_Data!A81)</f>
        <v/>
      </c>
      <c r="B81" s="24" t="str">
        <f aca="false">IF($A81="","",Activity_Data!E81)</f>
        <v/>
      </c>
      <c r="C81" s="24" t="str">
        <f aca="false">IF($A81="","",Activity_Data!F81)</f>
        <v/>
      </c>
      <c r="D81" s="25" t="str">
        <f aca="false">IF($A81="","",Activity_Data!I81)</f>
        <v/>
      </c>
      <c r="E81" s="24" t="str">
        <f aca="false">IF($A81="","",Activity_Data!J81)</f>
        <v/>
      </c>
      <c r="F81" s="24" t="str">
        <f aca="false">IF($A81="","",Activity_Data!K81)</f>
        <v/>
      </c>
      <c r="G81" s="24" t="str">
        <f aca="false">IF($A81="","",IFERROR(INDEX(EF_Library!$E$5:$E$64,MATCH($F81,EF_Library!$A$5:$A$64,0)),"EF_ID not found"))</f>
        <v/>
      </c>
      <c r="H81" s="13" t="str">
        <f aca="false">IF($A81="","",IFERROR(IF(TRIM(MID(G81,FIND("/",G81)+1,60))=TRIM(E81),"OK","Check unit"),"Check unit"))</f>
        <v/>
      </c>
      <c r="I81" s="26" t="str">
        <f aca="false">IF($A81="","",IFERROR(INDEX(EF_Library!$I$5:$I$64,MATCH($F81,EF_Library!$A$5:$A$64,0)),""))</f>
        <v/>
      </c>
      <c r="J81" s="26" t="str">
        <f aca="false">IF(OR($A81="",I81="",I81=0),"",D81*I81)</f>
        <v/>
      </c>
      <c r="K81" s="26" t="str">
        <f aca="false">IF($A81="","",IFERROR(D81*INDEX(EF_Library!$F$5:$F$64,MATCH($F81,EF_Library!$A$5:$A$64,0)),0))</f>
        <v/>
      </c>
      <c r="L81" s="26" t="str">
        <f aca="false">IF($A81="","",IFERROR(D81*INDEX(EF_Library!$G$5:$G$64,MATCH($F81,EF_Library!$A$5:$A$64,0)),0))</f>
        <v/>
      </c>
      <c r="M81" s="26" t="str">
        <f aca="false">IF($A81="","",IFERROR(D81*INDEX(EF_Library!$H$5:$H$64,MATCH($F81,EF_Library!$A$5:$A$64,0)),0))</f>
        <v/>
      </c>
      <c r="N81" s="26" t="str">
        <f aca="false">IF($A81="","",K81+L81*INDEX(GWP_Table!$B$5:$B$12,MATCH("CH4",GWP_Table!$A$5:$A$12,0))+M81*INDEX(GWP_Table!$B$5:$B$12,MATCH("N2O",GWP_Table!$A$5:$A$12,0)))</f>
        <v/>
      </c>
      <c r="O81" s="26" t="str">
        <f aca="false">IF($A81="","",IF(J81&lt;&gt;"",J81,N81))</f>
        <v/>
      </c>
      <c r="P81" s="13" t="str">
        <f aca="false">IF($A81="","",IF(G81="EF_ID not found","Missing EF",IF(H81&lt;&gt;"OK","Unit mismatch",IF(AND(D81&gt;0,O81=0),"Zero result","OK"))))</f>
        <v/>
      </c>
    </row>
    <row r="82" customFormat="false" ht="15" hidden="false" customHeight="false" outlineLevel="0" collapsed="false">
      <c r="A82" s="24" t="str">
        <f aca="false">IF(Activity_Data!A82="","",Activity_Data!A82)</f>
        <v/>
      </c>
      <c r="B82" s="24" t="str">
        <f aca="false">IF($A82="","",Activity_Data!E82)</f>
        <v/>
      </c>
      <c r="C82" s="24" t="str">
        <f aca="false">IF($A82="","",Activity_Data!F82)</f>
        <v/>
      </c>
      <c r="D82" s="25" t="str">
        <f aca="false">IF($A82="","",Activity_Data!I82)</f>
        <v/>
      </c>
      <c r="E82" s="24" t="str">
        <f aca="false">IF($A82="","",Activity_Data!J82)</f>
        <v/>
      </c>
      <c r="F82" s="24" t="str">
        <f aca="false">IF($A82="","",Activity_Data!K82)</f>
        <v/>
      </c>
      <c r="G82" s="24" t="str">
        <f aca="false">IF($A82="","",IFERROR(INDEX(EF_Library!$E$5:$E$64,MATCH($F82,EF_Library!$A$5:$A$64,0)),"EF_ID not found"))</f>
        <v/>
      </c>
      <c r="H82" s="13" t="str">
        <f aca="false">IF($A82="","",IFERROR(IF(TRIM(MID(G82,FIND("/",G82)+1,60))=TRIM(E82),"OK","Check unit"),"Check unit"))</f>
        <v/>
      </c>
      <c r="I82" s="26" t="str">
        <f aca="false">IF($A82="","",IFERROR(INDEX(EF_Library!$I$5:$I$64,MATCH($F82,EF_Library!$A$5:$A$64,0)),""))</f>
        <v/>
      </c>
      <c r="J82" s="26" t="str">
        <f aca="false">IF(OR($A82="",I82="",I82=0),"",D82*I82)</f>
        <v/>
      </c>
      <c r="K82" s="26" t="str">
        <f aca="false">IF($A82="","",IFERROR(D82*INDEX(EF_Library!$F$5:$F$64,MATCH($F82,EF_Library!$A$5:$A$64,0)),0))</f>
        <v/>
      </c>
      <c r="L82" s="26" t="str">
        <f aca="false">IF($A82="","",IFERROR(D82*INDEX(EF_Library!$G$5:$G$64,MATCH($F82,EF_Library!$A$5:$A$64,0)),0))</f>
        <v/>
      </c>
      <c r="M82" s="26" t="str">
        <f aca="false">IF($A82="","",IFERROR(D82*INDEX(EF_Library!$H$5:$H$64,MATCH($F82,EF_Library!$A$5:$A$64,0)),0))</f>
        <v/>
      </c>
      <c r="N82" s="26" t="str">
        <f aca="false">IF($A82="","",K82+L82*INDEX(GWP_Table!$B$5:$B$12,MATCH("CH4",GWP_Table!$A$5:$A$12,0))+M82*INDEX(GWP_Table!$B$5:$B$12,MATCH("N2O",GWP_Table!$A$5:$A$12,0)))</f>
        <v/>
      </c>
      <c r="O82" s="26" t="str">
        <f aca="false">IF($A82="","",IF(J82&lt;&gt;"",J82,N82))</f>
        <v/>
      </c>
      <c r="P82" s="13" t="str">
        <f aca="false">IF($A82="","",IF(G82="EF_ID not found","Missing EF",IF(H82&lt;&gt;"OK","Unit mismatch",IF(AND(D82&gt;0,O82=0),"Zero result","OK"))))</f>
        <v/>
      </c>
    </row>
    <row r="83" customFormat="false" ht="15" hidden="false" customHeight="false" outlineLevel="0" collapsed="false">
      <c r="A83" s="24" t="str">
        <f aca="false">IF(Activity_Data!A83="","",Activity_Data!A83)</f>
        <v/>
      </c>
      <c r="B83" s="24" t="str">
        <f aca="false">IF($A83="","",Activity_Data!E83)</f>
        <v/>
      </c>
      <c r="C83" s="24" t="str">
        <f aca="false">IF($A83="","",Activity_Data!F83)</f>
        <v/>
      </c>
      <c r="D83" s="25" t="str">
        <f aca="false">IF($A83="","",Activity_Data!I83)</f>
        <v/>
      </c>
      <c r="E83" s="24" t="str">
        <f aca="false">IF($A83="","",Activity_Data!J83)</f>
        <v/>
      </c>
      <c r="F83" s="24" t="str">
        <f aca="false">IF($A83="","",Activity_Data!K83)</f>
        <v/>
      </c>
      <c r="G83" s="24" t="str">
        <f aca="false">IF($A83="","",IFERROR(INDEX(EF_Library!$E$5:$E$64,MATCH($F83,EF_Library!$A$5:$A$64,0)),"EF_ID not found"))</f>
        <v/>
      </c>
      <c r="H83" s="13" t="str">
        <f aca="false">IF($A83="","",IFERROR(IF(TRIM(MID(G83,FIND("/",G83)+1,60))=TRIM(E83),"OK","Check unit"),"Check unit"))</f>
        <v/>
      </c>
      <c r="I83" s="26" t="str">
        <f aca="false">IF($A83="","",IFERROR(INDEX(EF_Library!$I$5:$I$64,MATCH($F83,EF_Library!$A$5:$A$64,0)),""))</f>
        <v/>
      </c>
      <c r="J83" s="26" t="str">
        <f aca="false">IF(OR($A83="",I83="",I83=0),"",D83*I83)</f>
        <v/>
      </c>
      <c r="K83" s="26" t="str">
        <f aca="false">IF($A83="","",IFERROR(D83*INDEX(EF_Library!$F$5:$F$64,MATCH($F83,EF_Library!$A$5:$A$64,0)),0))</f>
        <v/>
      </c>
      <c r="L83" s="26" t="str">
        <f aca="false">IF($A83="","",IFERROR(D83*INDEX(EF_Library!$G$5:$G$64,MATCH($F83,EF_Library!$A$5:$A$64,0)),0))</f>
        <v/>
      </c>
      <c r="M83" s="26" t="str">
        <f aca="false">IF($A83="","",IFERROR(D83*INDEX(EF_Library!$H$5:$H$64,MATCH($F83,EF_Library!$A$5:$A$64,0)),0))</f>
        <v/>
      </c>
      <c r="N83" s="26" t="str">
        <f aca="false">IF($A83="","",K83+L83*INDEX(GWP_Table!$B$5:$B$12,MATCH("CH4",GWP_Table!$A$5:$A$12,0))+M83*INDEX(GWP_Table!$B$5:$B$12,MATCH("N2O",GWP_Table!$A$5:$A$12,0)))</f>
        <v/>
      </c>
      <c r="O83" s="26" t="str">
        <f aca="false">IF($A83="","",IF(J83&lt;&gt;"",J83,N83))</f>
        <v/>
      </c>
      <c r="P83" s="13" t="str">
        <f aca="false">IF($A83="","",IF(G83="EF_ID not found","Missing EF",IF(H83&lt;&gt;"OK","Unit mismatch",IF(AND(D83&gt;0,O83=0),"Zero result","OK"))))</f>
        <v/>
      </c>
    </row>
    <row r="84" customFormat="false" ht="15" hidden="false" customHeight="false" outlineLevel="0" collapsed="false">
      <c r="A84" s="24" t="str">
        <f aca="false">IF(Activity_Data!A84="","",Activity_Data!A84)</f>
        <v/>
      </c>
      <c r="B84" s="24" t="str">
        <f aca="false">IF($A84="","",Activity_Data!E84)</f>
        <v/>
      </c>
      <c r="C84" s="24" t="str">
        <f aca="false">IF($A84="","",Activity_Data!F84)</f>
        <v/>
      </c>
      <c r="D84" s="25" t="str">
        <f aca="false">IF($A84="","",Activity_Data!I84)</f>
        <v/>
      </c>
      <c r="E84" s="24" t="str">
        <f aca="false">IF($A84="","",Activity_Data!J84)</f>
        <v/>
      </c>
      <c r="F84" s="24" t="str">
        <f aca="false">IF($A84="","",Activity_Data!K84)</f>
        <v/>
      </c>
      <c r="G84" s="24" t="str">
        <f aca="false">IF($A84="","",IFERROR(INDEX(EF_Library!$E$5:$E$64,MATCH($F84,EF_Library!$A$5:$A$64,0)),"EF_ID not found"))</f>
        <v/>
      </c>
      <c r="H84" s="13" t="str">
        <f aca="false">IF($A84="","",IFERROR(IF(TRIM(MID(G84,FIND("/",G84)+1,60))=TRIM(E84),"OK","Check unit"),"Check unit"))</f>
        <v/>
      </c>
      <c r="I84" s="26" t="str">
        <f aca="false">IF($A84="","",IFERROR(INDEX(EF_Library!$I$5:$I$64,MATCH($F84,EF_Library!$A$5:$A$64,0)),""))</f>
        <v/>
      </c>
      <c r="J84" s="26" t="str">
        <f aca="false">IF(OR($A84="",I84="",I84=0),"",D84*I84)</f>
        <v/>
      </c>
      <c r="K84" s="26" t="str">
        <f aca="false">IF($A84="","",IFERROR(D84*INDEX(EF_Library!$F$5:$F$64,MATCH($F84,EF_Library!$A$5:$A$64,0)),0))</f>
        <v/>
      </c>
      <c r="L84" s="26" t="str">
        <f aca="false">IF($A84="","",IFERROR(D84*INDEX(EF_Library!$G$5:$G$64,MATCH($F84,EF_Library!$A$5:$A$64,0)),0))</f>
        <v/>
      </c>
      <c r="M84" s="26" t="str">
        <f aca="false">IF($A84="","",IFERROR(D84*INDEX(EF_Library!$H$5:$H$64,MATCH($F84,EF_Library!$A$5:$A$64,0)),0))</f>
        <v/>
      </c>
      <c r="N84" s="26" t="str">
        <f aca="false">IF($A84="","",K84+L84*INDEX(GWP_Table!$B$5:$B$12,MATCH("CH4",GWP_Table!$A$5:$A$12,0))+M84*INDEX(GWP_Table!$B$5:$B$12,MATCH("N2O",GWP_Table!$A$5:$A$12,0)))</f>
        <v/>
      </c>
      <c r="O84" s="26" t="str">
        <f aca="false">IF($A84="","",IF(J84&lt;&gt;"",J84,N84))</f>
        <v/>
      </c>
      <c r="P84" s="13" t="str">
        <f aca="false">IF($A84="","",IF(G84="EF_ID not found","Missing EF",IF(H84&lt;&gt;"OK","Unit mismatch",IF(AND(D84&gt;0,O84=0),"Zero result","OK"))))</f>
        <v/>
      </c>
    </row>
    <row r="85" customFormat="false" ht="15" hidden="false" customHeight="false" outlineLevel="0" collapsed="false">
      <c r="A85" s="24" t="str">
        <f aca="false">IF(Activity_Data!A85="","",Activity_Data!A85)</f>
        <v/>
      </c>
      <c r="B85" s="24" t="str">
        <f aca="false">IF($A85="","",Activity_Data!E85)</f>
        <v/>
      </c>
      <c r="C85" s="24" t="str">
        <f aca="false">IF($A85="","",Activity_Data!F85)</f>
        <v/>
      </c>
      <c r="D85" s="25" t="str">
        <f aca="false">IF($A85="","",Activity_Data!I85)</f>
        <v/>
      </c>
      <c r="E85" s="24" t="str">
        <f aca="false">IF($A85="","",Activity_Data!J85)</f>
        <v/>
      </c>
      <c r="F85" s="24" t="str">
        <f aca="false">IF($A85="","",Activity_Data!K85)</f>
        <v/>
      </c>
      <c r="G85" s="24" t="str">
        <f aca="false">IF($A85="","",IFERROR(INDEX(EF_Library!$E$5:$E$64,MATCH($F85,EF_Library!$A$5:$A$64,0)),"EF_ID not found"))</f>
        <v/>
      </c>
      <c r="H85" s="13" t="str">
        <f aca="false">IF($A85="","",IFERROR(IF(TRIM(MID(G85,FIND("/",G85)+1,60))=TRIM(E85),"OK","Check unit"),"Check unit"))</f>
        <v/>
      </c>
      <c r="I85" s="26" t="str">
        <f aca="false">IF($A85="","",IFERROR(INDEX(EF_Library!$I$5:$I$64,MATCH($F85,EF_Library!$A$5:$A$64,0)),""))</f>
        <v/>
      </c>
      <c r="J85" s="26" t="str">
        <f aca="false">IF(OR($A85="",I85="",I85=0),"",D85*I85)</f>
        <v/>
      </c>
      <c r="K85" s="26" t="str">
        <f aca="false">IF($A85="","",IFERROR(D85*INDEX(EF_Library!$F$5:$F$64,MATCH($F85,EF_Library!$A$5:$A$64,0)),0))</f>
        <v/>
      </c>
      <c r="L85" s="26" t="str">
        <f aca="false">IF($A85="","",IFERROR(D85*INDEX(EF_Library!$G$5:$G$64,MATCH($F85,EF_Library!$A$5:$A$64,0)),0))</f>
        <v/>
      </c>
      <c r="M85" s="26" t="str">
        <f aca="false">IF($A85="","",IFERROR(D85*INDEX(EF_Library!$H$5:$H$64,MATCH($F85,EF_Library!$A$5:$A$64,0)),0))</f>
        <v/>
      </c>
      <c r="N85" s="26" t="str">
        <f aca="false">IF($A85="","",K85+L85*INDEX(GWP_Table!$B$5:$B$12,MATCH("CH4",GWP_Table!$A$5:$A$12,0))+M85*INDEX(GWP_Table!$B$5:$B$12,MATCH("N2O",GWP_Table!$A$5:$A$12,0)))</f>
        <v/>
      </c>
      <c r="O85" s="26" t="str">
        <f aca="false">IF($A85="","",IF(J85&lt;&gt;"",J85,N85))</f>
        <v/>
      </c>
      <c r="P85" s="13" t="str">
        <f aca="false">IF($A85="","",IF(G85="EF_ID not found","Missing EF",IF(H85&lt;&gt;"OK","Unit mismatch",IF(AND(D85&gt;0,O85=0),"Zero result","OK"))))</f>
        <v/>
      </c>
    </row>
    <row r="86" customFormat="false" ht="15" hidden="false" customHeight="false" outlineLevel="0" collapsed="false">
      <c r="A86" s="24" t="str">
        <f aca="false">IF(Activity_Data!A86="","",Activity_Data!A86)</f>
        <v/>
      </c>
      <c r="B86" s="24" t="str">
        <f aca="false">IF($A86="","",Activity_Data!E86)</f>
        <v/>
      </c>
      <c r="C86" s="24" t="str">
        <f aca="false">IF($A86="","",Activity_Data!F86)</f>
        <v/>
      </c>
      <c r="D86" s="25" t="str">
        <f aca="false">IF($A86="","",Activity_Data!I86)</f>
        <v/>
      </c>
      <c r="E86" s="24" t="str">
        <f aca="false">IF($A86="","",Activity_Data!J86)</f>
        <v/>
      </c>
      <c r="F86" s="24" t="str">
        <f aca="false">IF($A86="","",Activity_Data!K86)</f>
        <v/>
      </c>
      <c r="G86" s="24" t="str">
        <f aca="false">IF($A86="","",IFERROR(INDEX(EF_Library!$E$5:$E$64,MATCH($F86,EF_Library!$A$5:$A$64,0)),"EF_ID not found"))</f>
        <v/>
      </c>
      <c r="H86" s="13" t="str">
        <f aca="false">IF($A86="","",IFERROR(IF(TRIM(MID(G86,FIND("/",G86)+1,60))=TRIM(E86),"OK","Check unit"),"Check unit"))</f>
        <v/>
      </c>
      <c r="I86" s="26" t="str">
        <f aca="false">IF($A86="","",IFERROR(INDEX(EF_Library!$I$5:$I$64,MATCH($F86,EF_Library!$A$5:$A$64,0)),""))</f>
        <v/>
      </c>
      <c r="J86" s="26" t="str">
        <f aca="false">IF(OR($A86="",I86="",I86=0),"",D86*I86)</f>
        <v/>
      </c>
      <c r="K86" s="26" t="str">
        <f aca="false">IF($A86="","",IFERROR(D86*INDEX(EF_Library!$F$5:$F$64,MATCH($F86,EF_Library!$A$5:$A$64,0)),0))</f>
        <v/>
      </c>
      <c r="L86" s="26" t="str">
        <f aca="false">IF($A86="","",IFERROR(D86*INDEX(EF_Library!$G$5:$G$64,MATCH($F86,EF_Library!$A$5:$A$64,0)),0))</f>
        <v/>
      </c>
      <c r="M86" s="26" t="str">
        <f aca="false">IF($A86="","",IFERROR(D86*INDEX(EF_Library!$H$5:$H$64,MATCH($F86,EF_Library!$A$5:$A$64,0)),0))</f>
        <v/>
      </c>
      <c r="N86" s="26" t="str">
        <f aca="false">IF($A86="","",K86+L86*INDEX(GWP_Table!$B$5:$B$12,MATCH("CH4",GWP_Table!$A$5:$A$12,0))+M86*INDEX(GWP_Table!$B$5:$B$12,MATCH("N2O",GWP_Table!$A$5:$A$12,0)))</f>
        <v/>
      </c>
      <c r="O86" s="26" t="str">
        <f aca="false">IF($A86="","",IF(J86&lt;&gt;"",J86,N86))</f>
        <v/>
      </c>
      <c r="P86" s="13" t="str">
        <f aca="false">IF($A86="","",IF(G86="EF_ID not found","Missing EF",IF(H86&lt;&gt;"OK","Unit mismatch",IF(AND(D86&gt;0,O86=0),"Zero result","OK"))))</f>
        <v/>
      </c>
    </row>
    <row r="87" customFormat="false" ht="15" hidden="false" customHeight="false" outlineLevel="0" collapsed="false">
      <c r="A87" s="24" t="str">
        <f aca="false">IF(Activity_Data!A87="","",Activity_Data!A87)</f>
        <v/>
      </c>
      <c r="B87" s="24" t="str">
        <f aca="false">IF($A87="","",Activity_Data!E87)</f>
        <v/>
      </c>
      <c r="C87" s="24" t="str">
        <f aca="false">IF($A87="","",Activity_Data!F87)</f>
        <v/>
      </c>
      <c r="D87" s="25" t="str">
        <f aca="false">IF($A87="","",Activity_Data!I87)</f>
        <v/>
      </c>
      <c r="E87" s="24" t="str">
        <f aca="false">IF($A87="","",Activity_Data!J87)</f>
        <v/>
      </c>
      <c r="F87" s="24" t="str">
        <f aca="false">IF($A87="","",Activity_Data!K87)</f>
        <v/>
      </c>
      <c r="G87" s="24" t="str">
        <f aca="false">IF($A87="","",IFERROR(INDEX(EF_Library!$E$5:$E$64,MATCH($F87,EF_Library!$A$5:$A$64,0)),"EF_ID not found"))</f>
        <v/>
      </c>
      <c r="H87" s="13" t="str">
        <f aca="false">IF($A87="","",IFERROR(IF(TRIM(MID(G87,FIND("/",G87)+1,60))=TRIM(E87),"OK","Check unit"),"Check unit"))</f>
        <v/>
      </c>
      <c r="I87" s="26" t="str">
        <f aca="false">IF($A87="","",IFERROR(INDEX(EF_Library!$I$5:$I$64,MATCH($F87,EF_Library!$A$5:$A$64,0)),""))</f>
        <v/>
      </c>
      <c r="J87" s="26" t="str">
        <f aca="false">IF(OR($A87="",I87="",I87=0),"",D87*I87)</f>
        <v/>
      </c>
      <c r="K87" s="26" t="str">
        <f aca="false">IF($A87="","",IFERROR(D87*INDEX(EF_Library!$F$5:$F$64,MATCH($F87,EF_Library!$A$5:$A$64,0)),0))</f>
        <v/>
      </c>
      <c r="L87" s="26" t="str">
        <f aca="false">IF($A87="","",IFERROR(D87*INDEX(EF_Library!$G$5:$G$64,MATCH($F87,EF_Library!$A$5:$A$64,0)),0))</f>
        <v/>
      </c>
      <c r="M87" s="26" t="str">
        <f aca="false">IF($A87="","",IFERROR(D87*INDEX(EF_Library!$H$5:$H$64,MATCH($F87,EF_Library!$A$5:$A$64,0)),0))</f>
        <v/>
      </c>
      <c r="N87" s="26" t="str">
        <f aca="false">IF($A87="","",K87+L87*INDEX(GWP_Table!$B$5:$B$12,MATCH("CH4",GWP_Table!$A$5:$A$12,0))+M87*INDEX(GWP_Table!$B$5:$B$12,MATCH("N2O",GWP_Table!$A$5:$A$12,0)))</f>
        <v/>
      </c>
      <c r="O87" s="26" t="str">
        <f aca="false">IF($A87="","",IF(J87&lt;&gt;"",J87,N87))</f>
        <v/>
      </c>
      <c r="P87" s="13" t="str">
        <f aca="false">IF($A87="","",IF(G87="EF_ID not found","Missing EF",IF(H87&lt;&gt;"OK","Unit mismatch",IF(AND(D87&gt;0,O87=0),"Zero result","OK"))))</f>
        <v/>
      </c>
    </row>
    <row r="88" customFormat="false" ht="15" hidden="false" customHeight="false" outlineLevel="0" collapsed="false">
      <c r="A88" s="24" t="str">
        <f aca="false">IF(Activity_Data!A88="","",Activity_Data!A88)</f>
        <v/>
      </c>
      <c r="B88" s="24" t="str">
        <f aca="false">IF($A88="","",Activity_Data!E88)</f>
        <v/>
      </c>
      <c r="C88" s="24" t="str">
        <f aca="false">IF($A88="","",Activity_Data!F88)</f>
        <v/>
      </c>
      <c r="D88" s="25" t="str">
        <f aca="false">IF($A88="","",Activity_Data!I88)</f>
        <v/>
      </c>
      <c r="E88" s="24" t="str">
        <f aca="false">IF($A88="","",Activity_Data!J88)</f>
        <v/>
      </c>
      <c r="F88" s="24" t="str">
        <f aca="false">IF($A88="","",Activity_Data!K88)</f>
        <v/>
      </c>
      <c r="G88" s="24" t="str">
        <f aca="false">IF($A88="","",IFERROR(INDEX(EF_Library!$E$5:$E$64,MATCH($F88,EF_Library!$A$5:$A$64,0)),"EF_ID not found"))</f>
        <v/>
      </c>
      <c r="H88" s="13" t="str">
        <f aca="false">IF($A88="","",IFERROR(IF(TRIM(MID(G88,FIND("/",G88)+1,60))=TRIM(E88),"OK","Check unit"),"Check unit"))</f>
        <v/>
      </c>
      <c r="I88" s="26" t="str">
        <f aca="false">IF($A88="","",IFERROR(INDEX(EF_Library!$I$5:$I$64,MATCH($F88,EF_Library!$A$5:$A$64,0)),""))</f>
        <v/>
      </c>
      <c r="J88" s="26" t="str">
        <f aca="false">IF(OR($A88="",I88="",I88=0),"",D88*I88)</f>
        <v/>
      </c>
      <c r="K88" s="26" t="str">
        <f aca="false">IF($A88="","",IFERROR(D88*INDEX(EF_Library!$F$5:$F$64,MATCH($F88,EF_Library!$A$5:$A$64,0)),0))</f>
        <v/>
      </c>
      <c r="L88" s="26" t="str">
        <f aca="false">IF($A88="","",IFERROR(D88*INDEX(EF_Library!$G$5:$G$64,MATCH($F88,EF_Library!$A$5:$A$64,0)),0))</f>
        <v/>
      </c>
      <c r="M88" s="26" t="str">
        <f aca="false">IF($A88="","",IFERROR(D88*INDEX(EF_Library!$H$5:$H$64,MATCH($F88,EF_Library!$A$5:$A$64,0)),0))</f>
        <v/>
      </c>
      <c r="N88" s="26" t="str">
        <f aca="false">IF($A88="","",K88+L88*INDEX(GWP_Table!$B$5:$B$12,MATCH("CH4",GWP_Table!$A$5:$A$12,0))+M88*INDEX(GWP_Table!$B$5:$B$12,MATCH("N2O",GWP_Table!$A$5:$A$12,0)))</f>
        <v/>
      </c>
      <c r="O88" s="26" t="str">
        <f aca="false">IF($A88="","",IF(J88&lt;&gt;"",J88,N88))</f>
        <v/>
      </c>
      <c r="P88" s="13" t="str">
        <f aca="false">IF($A88="","",IF(G88="EF_ID not found","Missing EF",IF(H88&lt;&gt;"OK","Unit mismatch",IF(AND(D88&gt;0,O88=0),"Zero result","OK"))))</f>
        <v/>
      </c>
    </row>
    <row r="89" customFormat="false" ht="15" hidden="false" customHeight="false" outlineLevel="0" collapsed="false">
      <c r="A89" s="24" t="str">
        <f aca="false">IF(Activity_Data!A89="","",Activity_Data!A89)</f>
        <v/>
      </c>
      <c r="B89" s="24" t="str">
        <f aca="false">IF($A89="","",Activity_Data!E89)</f>
        <v/>
      </c>
      <c r="C89" s="24" t="str">
        <f aca="false">IF($A89="","",Activity_Data!F89)</f>
        <v/>
      </c>
      <c r="D89" s="25" t="str">
        <f aca="false">IF($A89="","",Activity_Data!I89)</f>
        <v/>
      </c>
      <c r="E89" s="24" t="str">
        <f aca="false">IF($A89="","",Activity_Data!J89)</f>
        <v/>
      </c>
      <c r="F89" s="24" t="str">
        <f aca="false">IF($A89="","",Activity_Data!K89)</f>
        <v/>
      </c>
      <c r="G89" s="24" t="str">
        <f aca="false">IF($A89="","",IFERROR(INDEX(EF_Library!$E$5:$E$64,MATCH($F89,EF_Library!$A$5:$A$64,0)),"EF_ID not found"))</f>
        <v/>
      </c>
      <c r="H89" s="13" t="str">
        <f aca="false">IF($A89="","",IFERROR(IF(TRIM(MID(G89,FIND("/",G89)+1,60))=TRIM(E89),"OK","Check unit"),"Check unit"))</f>
        <v/>
      </c>
      <c r="I89" s="26" t="str">
        <f aca="false">IF($A89="","",IFERROR(INDEX(EF_Library!$I$5:$I$64,MATCH($F89,EF_Library!$A$5:$A$64,0)),""))</f>
        <v/>
      </c>
      <c r="J89" s="26" t="str">
        <f aca="false">IF(OR($A89="",I89="",I89=0),"",D89*I89)</f>
        <v/>
      </c>
      <c r="K89" s="26" t="str">
        <f aca="false">IF($A89="","",IFERROR(D89*INDEX(EF_Library!$F$5:$F$64,MATCH($F89,EF_Library!$A$5:$A$64,0)),0))</f>
        <v/>
      </c>
      <c r="L89" s="26" t="str">
        <f aca="false">IF($A89="","",IFERROR(D89*INDEX(EF_Library!$G$5:$G$64,MATCH($F89,EF_Library!$A$5:$A$64,0)),0))</f>
        <v/>
      </c>
      <c r="M89" s="26" t="str">
        <f aca="false">IF($A89="","",IFERROR(D89*INDEX(EF_Library!$H$5:$H$64,MATCH($F89,EF_Library!$A$5:$A$64,0)),0))</f>
        <v/>
      </c>
      <c r="N89" s="26" t="str">
        <f aca="false">IF($A89="","",K89+L89*INDEX(GWP_Table!$B$5:$B$12,MATCH("CH4",GWP_Table!$A$5:$A$12,0))+M89*INDEX(GWP_Table!$B$5:$B$12,MATCH("N2O",GWP_Table!$A$5:$A$12,0)))</f>
        <v/>
      </c>
      <c r="O89" s="26" t="str">
        <f aca="false">IF($A89="","",IF(J89&lt;&gt;"",J89,N89))</f>
        <v/>
      </c>
      <c r="P89" s="13" t="str">
        <f aca="false">IF($A89="","",IF(G89="EF_ID not found","Missing EF",IF(H89&lt;&gt;"OK","Unit mismatch",IF(AND(D89&gt;0,O89=0),"Zero result","OK"))))</f>
        <v/>
      </c>
    </row>
    <row r="90" customFormat="false" ht="15" hidden="false" customHeight="false" outlineLevel="0" collapsed="false">
      <c r="A90" s="24" t="str">
        <f aca="false">IF(Activity_Data!A90="","",Activity_Data!A90)</f>
        <v/>
      </c>
      <c r="B90" s="24" t="str">
        <f aca="false">IF($A90="","",Activity_Data!E90)</f>
        <v/>
      </c>
      <c r="C90" s="24" t="str">
        <f aca="false">IF($A90="","",Activity_Data!F90)</f>
        <v/>
      </c>
      <c r="D90" s="25" t="str">
        <f aca="false">IF($A90="","",Activity_Data!I90)</f>
        <v/>
      </c>
      <c r="E90" s="24" t="str">
        <f aca="false">IF($A90="","",Activity_Data!J90)</f>
        <v/>
      </c>
      <c r="F90" s="24" t="str">
        <f aca="false">IF($A90="","",Activity_Data!K90)</f>
        <v/>
      </c>
      <c r="G90" s="24" t="str">
        <f aca="false">IF($A90="","",IFERROR(INDEX(EF_Library!$E$5:$E$64,MATCH($F90,EF_Library!$A$5:$A$64,0)),"EF_ID not found"))</f>
        <v/>
      </c>
      <c r="H90" s="13" t="str">
        <f aca="false">IF($A90="","",IFERROR(IF(TRIM(MID(G90,FIND("/",G90)+1,60))=TRIM(E90),"OK","Check unit"),"Check unit"))</f>
        <v/>
      </c>
      <c r="I90" s="26" t="str">
        <f aca="false">IF($A90="","",IFERROR(INDEX(EF_Library!$I$5:$I$64,MATCH($F90,EF_Library!$A$5:$A$64,0)),""))</f>
        <v/>
      </c>
      <c r="J90" s="26" t="str">
        <f aca="false">IF(OR($A90="",I90="",I90=0),"",D90*I90)</f>
        <v/>
      </c>
      <c r="K90" s="26" t="str">
        <f aca="false">IF($A90="","",IFERROR(D90*INDEX(EF_Library!$F$5:$F$64,MATCH($F90,EF_Library!$A$5:$A$64,0)),0))</f>
        <v/>
      </c>
      <c r="L90" s="26" t="str">
        <f aca="false">IF($A90="","",IFERROR(D90*INDEX(EF_Library!$G$5:$G$64,MATCH($F90,EF_Library!$A$5:$A$64,0)),0))</f>
        <v/>
      </c>
      <c r="M90" s="26" t="str">
        <f aca="false">IF($A90="","",IFERROR(D90*INDEX(EF_Library!$H$5:$H$64,MATCH($F90,EF_Library!$A$5:$A$64,0)),0))</f>
        <v/>
      </c>
      <c r="N90" s="26" t="str">
        <f aca="false">IF($A90="","",K90+L90*INDEX(GWP_Table!$B$5:$B$12,MATCH("CH4",GWP_Table!$A$5:$A$12,0))+M90*INDEX(GWP_Table!$B$5:$B$12,MATCH("N2O",GWP_Table!$A$5:$A$12,0)))</f>
        <v/>
      </c>
      <c r="O90" s="26" t="str">
        <f aca="false">IF($A90="","",IF(J90&lt;&gt;"",J90,N90))</f>
        <v/>
      </c>
      <c r="P90" s="13" t="str">
        <f aca="false">IF($A90="","",IF(G90="EF_ID not found","Missing EF",IF(H90&lt;&gt;"OK","Unit mismatch",IF(AND(D90&gt;0,O90=0),"Zero result","OK"))))</f>
        <v/>
      </c>
    </row>
    <row r="91" customFormat="false" ht="15" hidden="false" customHeight="false" outlineLevel="0" collapsed="false">
      <c r="A91" s="24" t="str">
        <f aca="false">IF(Activity_Data!A91="","",Activity_Data!A91)</f>
        <v/>
      </c>
      <c r="B91" s="24" t="str">
        <f aca="false">IF($A91="","",Activity_Data!E91)</f>
        <v/>
      </c>
      <c r="C91" s="24" t="str">
        <f aca="false">IF($A91="","",Activity_Data!F91)</f>
        <v/>
      </c>
      <c r="D91" s="25" t="str">
        <f aca="false">IF($A91="","",Activity_Data!I91)</f>
        <v/>
      </c>
      <c r="E91" s="24" t="str">
        <f aca="false">IF($A91="","",Activity_Data!J91)</f>
        <v/>
      </c>
      <c r="F91" s="24" t="str">
        <f aca="false">IF($A91="","",Activity_Data!K91)</f>
        <v/>
      </c>
      <c r="G91" s="24" t="str">
        <f aca="false">IF($A91="","",IFERROR(INDEX(EF_Library!$E$5:$E$64,MATCH($F91,EF_Library!$A$5:$A$64,0)),"EF_ID not found"))</f>
        <v/>
      </c>
      <c r="H91" s="13" t="str">
        <f aca="false">IF($A91="","",IFERROR(IF(TRIM(MID(G91,FIND("/",G91)+1,60))=TRIM(E91),"OK","Check unit"),"Check unit"))</f>
        <v/>
      </c>
      <c r="I91" s="26" t="str">
        <f aca="false">IF($A91="","",IFERROR(INDEX(EF_Library!$I$5:$I$64,MATCH($F91,EF_Library!$A$5:$A$64,0)),""))</f>
        <v/>
      </c>
      <c r="J91" s="26" t="str">
        <f aca="false">IF(OR($A91="",I91="",I91=0),"",D91*I91)</f>
        <v/>
      </c>
      <c r="K91" s="26" t="str">
        <f aca="false">IF($A91="","",IFERROR(D91*INDEX(EF_Library!$F$5:$F$64,MATCH($F91,EF_Library!$A$5:$A$64,0)),0))</f>
        <v/>
      </c>
      <c r="L91" s="26" t="str">
        <f aca="false">IF($A91="","",IFERROR(D91*INDEX(EF_Library!$G$5:$G$64,MATCH($F91,EF_Library!$A$5:$A$64,0)),0))</f>
        <v/>
      </c>
      <c r="M91" s="26" t="str">
        <f aca="false">IF($A91="","",IFERROR(D91*INDEX(EF_Library!$H$5:$H$64,MATCH($F91,EF_Library!$A$5:$A$64,0)),0))</f>
        <v/>
      </c>
      <c r="N91" s="26" t="str">
        <f aca="false">IF($A91="","",K91+L91*INDEX(GWP_Table!$B$5:$B$12,MATCH("CH4",GWP_Table!$A$5:$A$12,0))+M91*INDEX(GWP_Table!$B$5:$B$12,MATCH("N2O",GWP_Table!$A$5:$A$12,0)))</f>
        <v/>
      </c>
      <c r="O91" s="26" t="str">
        <f aca="false">IF($A91="","",IF(J91&lt;&gt;"",J91,N91))</f>
        <v/>
      </c>
      <c r="P91" s="13" t="str">
        <f aca="false">IF($A91="","",IF(G91="EF_ID not found","Missing EF",IF(H91&lt;&gt;"OK","Unit mismatch",IF(AND(D91&gt;0,O91=0),"Zero result","OK"))))</f>
        <v/>
      </c>
    </row>
    <row r="92" customFormat="false" ht="15" hidden="false" customHeight="false" outlineLevel="0" collapsed="false">
      <c r="A92" s="24" t="str">
        <f aca="false">IF(Activity_Data!A92="","",Activity_Data!A92)</f>
        <v/>
      </c>
      <c r="B92" s="24" t="str">
        <f aca="false">IF($A92="","",Activity_Data!E92)</f>
        <v/>
      </c>
      <c r="C92" s="24" t="str">
        <f aca="false">IF($A92="","",Activity_Data!F92)</f>
        <v/>
      </c>
      <c r="D92" s="25" t="str">
        <f aca="false">IF($A92="","",Activity_Data!I92)</f>
        <v/>
      </c>
      <c r="E92" s="24" t="str">
        <f aca="false">IF($A92="","",Activity_Data!J92)</f>
        <v/>
      </c>
      <c r="F92" s="24" t="str">
        <f aca="false">IF($A92="","",Activity_Data!K92)</f>
        <v/>
      </c>
      <c r="G92" s="24" t="str">
        <f aca="false">IF($A92="","",IFERROR(INDEX(EF_Library!$E$5:$E$64,MATCH($F92,EF_Library!$A$5:$A$64,0)),"EF_ID not found"))</f>
        <v/>
      </c>
      <c r="H92" s="13" t="str">
        <f aca="false">IF($A92="","",IFERROR(IF(TRIM(MID(G92,FIND("/",G92)+1,60))=TRIM(E92),"OK","Check unit"),"Check unit"))</f>
        <v/>
      </c>
      <c r="I92" s="26" t="str">
        <f aca="false">IF($A92="","",IFERROR(INDEX(EF_Library!$I$5:$I$64,MATCH($F92,EF_Library!$A$5:$A$64,0)),""))</f>
        <v/>
      </c>
      <c r="J92" s="26" t="str">
        <f aca="false">IF(OR($A92="",I92="",I92=0),"",D92*I92)</f>
        <v/>
      </c>
      <c r="K92" s="26" t="str">
        <f aca="false">IF($A92="","",IFERROR(D92*INDEX(EF_Library!$F$5:$F$64,MATCH($F92,EF_Library!$A$5:$A$64,0)),0))</f>
        <v/>
      </c>
      <c r="L92" s="26" t="str">
        <f aca="false">IF($A92="","",IFERROR(D92*INDEX(EF_Library!$G$5:$G$64,MATCH($F92,EF_Library!$A$5:$A$64,0)),0))</f>
        <v/>
      </c>
      <c r="M92" s="26" t="str">
        <f aca="false">IF($A92="","",IFERROR(D92*INDEX(EF_Library!$H$5:$H$64,MATCH($F92,EF_Library!$A$5:$A$64,0)),0))</f>
        <v/>
      </c>
      <c r="N92" s="26" t="str">
        <f aca="false">IF($A92="","",K92+L92*INDEX(GWP_Table!$B$5:$B$12,MATCH("CH4",GWP_Table!$A$5:$A$12,0))+M92*INDEX(GWP_Table!$B$5:$B$12,MATCH("N2O",GWP_Table!$A$5:$A$12,0)))</f>
        <v/>
      </c>
      <c r="O92" s="26" t="str">
        <f aca="false">IF($A92="","",IF(J92&lt;&gt;"",J92,N92))</f>
        <v/>
      </c>
      <c r="P92" s="13" t="str">
        <f aca="false">IF($A92="","",IF(G92="EF_ID not found","Missing EF",IF(H92&lt;&gt;"OK","Unit mismatch",IF(AND(D92&gt;0,O92=0),"Zero result","OK"))))</f>
        <v/>
      </c>
    </row>
    <row r="93" customFormat="false" ht="15" hidden="false" customHeight="false" outlineLevel="0" collapsed="false">
      <c r="A93" s="24" t="str">
        <f aca="false">IF(Activity_Data!A93="","",Activity_Data!A93)</f>
        <v/>
      </c>
      <c r="B93" s="24" t="str">
        <f aca="false">IF($A93="","",Activity_Data!E93)</f>
        <v/>
      </c>
      <c r="C93" s="24" t="str">
        <f aca="false">IF($A93="","",Activity_Data!F93)</f>
        <v/>
      </c>
      <c r="D93" s="25" t="str">
        <f aca="false">IF($A93="","",Activity_Data!I93)</f>
        <v/>
      </c>
      <c r="E93" s="24" t="str">
        <f aca="false">IF($A93="","",Activity_Data!J93)</f>
        <v/>
      </c>
      <c r="F93" s="24" t="str">
        <f aca="false">IF($A93="","",Activity_Data!K93)</f>
        <v/>
      </c>
      <c r="G93" s="24" t="str">
        <f aca="false">IF($A93="","",IFERROR(INDEX(EF_Library!$E$5:$E$64,MATCH($F93,EF_Library!$A$5:$A$64,0)),"EF_ID not found"))</f>
        <v/>
      </c>
      <c r="H93" s="13" t="str">
        <f aca="false">IF($A93="","",IFERROR(IF(TRIM(MID(G93,FIND("/",G93)+1,60))=TRIM(E93),"OK","Check unit"),"Check unit"))</f>
        <v/>
      </c>
      <c r="I93" s="26" t="str">
        <f aca="false">IF($A93="","",IFERROR(INDEX(EF_Library!$I$5:$I$64,MATCH($F93,EF_Library!$A$5:$A$64,0)),""))</f>
        <v/>
      </c>
      <c r="J93" s="26" t="str">
        <f aca="false">IF(OR($A93="",I93="",I93=0),"",D93*I93)</f>
        <v/>
      </c>
      <c r="K93" s="26" t="str">
        <f aca="false">IF($A93="","",IFERROR(D93*INDEX(EF_Library!$F$5:$F$64,MATCH($F93,EF_Library!$A$5:$A$64,0)),0))</f>
        <v/>
      </c>
      <c r="L93" s="26" t="str">
        <f aca="false">IF($A93="","",IFERROR(D93*INDEX(EF_Library!$G$5:$G$64,MATCH($F93,EF_Library!$A$5:$A$64,0)),0))</f>
        <v/>
      </c>
      <c r="M93" s="26" t="str">
        <f aca="false">IF($A93="","",IFERROR(D93*INDEX(EF_Library!$H$5:$H$64,MATCH($F93,EF_Library!$A$5:$A$64,0)),0))</f>
        <v/>
      </c>
      <c r="N93" s="26" t="str">
        <f aca="false">IF($A93="","",K93+L93*INDEX(GWP_Table!$B$5:$B$12,MATCH("CH4",GWP_Table!$A$5:$A$12,0))+M93*INDEX(GWP_Table!$B$5:$B$12,MATCH("N2O",GWP_Table!$A$5:$A$12,0)))</f>
        <v/>
      </c>
      <c r="O93" s="26" t="str">
        <f aca="false">IF($A93="","",IF(J93&lt;&gt;"",J93,N93))</f>
        <v/>
      </c>
      <c r="P93" s="13" t="str">
        <f aca="false">IF($A93="","",IF(G93="EF_ID not found","Missing EF",IF(H93&lt;&gt;"OK","Unit mismatch",IF(AND(D93&gt;0,O93=0),"Zero result","OK"))))</f>
        <v/>
      </c>
    </row>
    <row r="94" customFormat="false" ht="15" hidden="false" customHeight="false" outlineLevel="0" collapsed="false">
      <c r="A94" s="24" t="str">
        <f aca="false">IF(Activity_Data!A94="","",Activity_Data!A94)</f>
        <v/>
      </c>
      <c r="B94" s="24" t="str">
        <f aca="false">IF($A94="","",Activity_Data!E94)</f>
        <v/>
      </c>
      <c r="C94" s="24" t="str">
        <f aca="false">IF($A94="","",Activity_Data!F94)</f>
        <v/>
      </c>
      <c r="D94" s="25" t="str">
        <f aca="false">IF($A94="","",Activity_Data!I94)</f>
        <v/>
      </c>
      <c r="E94" s="24" t="str">
        <f aca="false">IF($A94="","",Activity_Data!J94)</f>
        <v/>
      </c>
      <c r="F94" s="24" t="str">
        <f aca="false">IF($A94="","",Activity_Data!K94)</f>
        <v/>
      </c>
      <c r="G94" s="24" t="str">
        <f aca="false">IF($A94="","",IFERROR(INDEX(EF_Library!$E$5:$E$64,MATCH($F94,EF_Library!$A$5:$A$64,0)),"EF_ID not found"))</f>
        <v/>
      </c>
      <c r="H94" s="13" t="str">
        <f aca="false">IF($A94="","",IFERROR(IF(TRIM(MID(G94,FIND("/",G94)+1,60))=TRIM(E94),"OK","Check unit"),"Check unit"))</f>
        <v/>
      </c>
      <c r="I94" s="26" t="str">
        <f aca="false">IF($A94="","",IFERROR(INDEX(EF_Library!$I$5:$I$64,MATCH($F94,EF_Library!$A$5:$A$64,0)),""))</f>
        <v/>
      </c>
      <c r="J94" s="26" t="str">
        <f aca="false">IF(OR($A94="",I94="",I94=0),"",D94*I94)</f>
        <v/>
      </c>
      <c r="K94" s="26" t="str">
        <f aca="false">IF($A94="","",IFERROR(D94*INDEX(EF_Library!$F$5:$F$64,MATCH($F94,EF_Library!$A$5:$A$64,0)),0))</f>
        <v/>
      </c>
      <c r="L94" s="26" t="str">
        <f aca="false">IF($A94="","",IFERROR(D94*INDEX(EF_Library!$G$5:$G$64,MATCH($F94,EF_Library!$A$5:$A$64,0)),0))</f>
        <v/>
      </c>
      <c r="M94" s="26" t="str">
        <f aca="false">IF($A94="","",IFERROR(D94*INDEX(EF_Library!$H$5:$H$64,MATCH($F94,EF_Library!$A$5:$A$64,0)),0))</f>
        <v/>
      </c>
      <c r="N94" s="26" t="str">
        <f aca="false">IF($A94="","",K94+L94*INDEX(GWP_Table!$B$5:$B$12,MATCH("CH4",GWP_Table!$A$5:$A$12,0))+M94*INDEX(GWP_Table!$B$5:$B$12,MATCH("N2O",GWP_Table!$A$5:$A$12,0)))</f>
        <v/>
      </c>
      <c r="O94" s="26" t="str">
        <f aca="false">IF($A94="","",IF(J94&lt;&gt;"",J94,N94))</f>
        <v/>
      </c>
      <c r="P94" s="13" t="str">
        <f aca="false">IF($A94="","",IF(G94="EF_ID not found","Missing EF",IF(H94&lt;&gt;"OK","Unit mismatch",IF(AND(D94&gt;0,O94=0),"Zero result","OK"))))</f>
        <v/>
      </c>
    </row>
    <row r="95" customFormat="false" ht="15" hidden="false" customHeight="false" outlineLevel="0" collapsed="false">
      <c r="A95" s="24" t="str">
        <f aca="false">IF(Activity_Data!A95="","",Activity_Data!A95)</f>
        <v/>
      </c>
      <c r="B95" s="24" t="str">
        <f aca="false">IF($A95="","",Activity_Data!E95)</f>
        <v/>
      </c>
      <c r="C95" s="24" t="str">
        <f aca="false">IF($A95="","",Activity_Data!F95)</f>
        <v/>
      </c>
      <c r="D95" s="25" t="str">
        <f aca="false">IF($A95="","",Activity_Data!I95)</f>
        <v/>
      </c>
      <c r="E95" s="24" t="str">
        <f aca="false">IF($A95="","",Activity_Data!J95)</f>
        <v/>
      </c>
      <c r="F95" s="24" t="str">
        <f aca="false">IF($A95="","",Activity_Data!K95)</f>
        <v/>
      </c>
      <c r="G95" s="24" t="str">
        <f aca="false">IF($A95="","",IFERROR(INDEX(EF_Library!$E$5:$E$64,MATCH($F95,EF_Library!$A$5:$A$64,0)),"EF_ID not found"))</f>
        <v/>
      </c>
      <c r="H95" s="13" t="str">
        <f aca="false">IF($A95="","",IFERROR(IF(TRIM(MID(G95,FIND("/",G95)+1,60))=TRIM(E95),"OK","Check unit"),"Check unit"))</f>
        <v/>
      </c>
      <c r="I95" s="26" t="str">
        <f aca="false">IF($A95="","",IFERROR(INDEX(EF_Library!$I$5:$I$64,MATCH($F95,EF_Library!$A$5:$A$64,0)),""))</f>
        <v/>
      </c>
      <c r="J95" s="26" t="str">
        <f aca="false">IF(OR($A95="",I95="",I95=0),"",D95*I95)</f>
        <v/>
      </c>
      <c r="K95" s="26" t="str">
        <f aca="false">IF($A95="","",IFERROR(D95*INDEX(EF_Library!$F$5:$F$64,MATCH($F95,EF_Library!$A$5:$A$64,0)),0))</f>
        <v/>
      </c>
      <c r="L95" s="26" t="str">
        <f aca="false">IF($A95="","",IFERROR(D95*INDEX(EF_Library!$G$5:$G$64,MATCH($F95,EF_Library!$A$5:$A$64,0)),0))</f>
        <v/>
      </c>
      <c r="M95" s="26" t="str">
        <f aca="false">IF($A95="","",IFERROR(D95*INDEX(EF_Library!$H$5:$H$64,MATCH($F95,EF_Library!$A$5:$A$64,0)),0))</f>
        <v/>
      </c>
      <c r="N95" s="26" t="str">
        <f aca="false">IF($A95="","",K95+L95*INDEX(GWP_Table!$B$5:$B$12,MATCH("CH4",GWP_Table!$A$5:$A$12,0))+M95*INDEX(GWP_Table!$B$5:$B$12,MATCH("N2O",GWP_Table!$A$5:$A$12,0)))</f>
        <v/>
      </c>
      <c r="O95" s="26" t="str">
        <f aca="false">IF($A95="","",IF(J95&lt;&gt;"",J95,N95))</f>
        <v/>
      </c>
      <c r="P95" s="13" t="str">
        <f aca="false">IF($A95="","",IF(G95="EF_ID not found","Missing EF",IF(H95&lt;&gt;"OK","Unit mismatch",IF(AND(D95&gt;0,O95=0),"Zero result","OK"))))</f>
        <v/>
      </c>
    </row>
    <row r="96" customFormat="false" ht="15" hidden="false" customHeight="false" outlineLevel="0" collapsed="false">
      <c r="A96" s="24" t="str">
        <f aca="false">IF(Activity_Data!A96="","",Activity_Data!A96)</f>
        <v/>
      </c>
      <c r="B96" s="24" t="str">
        <f aca="false">IF($A96="","",Activity_Data!E96)</f>
        <v/>
      </c>
      <c r="C96" s="24" t="str">
        <f aca="false">IF($A96="","",Activity_Data!F96)</f>
        <v/>
      </c>
      <c r="D96" s="25" t="str">
        <f aca="false">IF($A96="","",Activity_Data!I96)</f>
        <v/>
      </c>
      <c r="E96" s="24" t="str">
        <f aca="false">IF($A96="","",Activity_Data!J96)</f>
        <v/>
      </c>
      <c r="F96" s="24" t="str">
        <f aca="false">IF($A96="","",Activity_Data!K96)</f>
        <v/>
      </c>
      <c r="G96" s="24" t="str">
        <f aca="false">IF($A96="","",IFERROR(INDEX(EF_Library!$E$5:$E$64,MATCH($F96,EF_Library!$A$5:$A$64,0)),"EF_ID not found"))</f>
        <v/>
      </c>
      <c r="H96" s="13" t="str">
        <f aca="false">IF($A96="","",IFERROR(IF(TRIM(MID(G96,FIND("/",G96)+1,60))=TRIM(E96),"OK","Check unit"),"Check unit"))</f>
        <v/>
      </c>
      <c r="I96" s="26" t="str">
        <f aca="false">IF($A96="","",IFERROR(INDEX(EF_Library!$I$5:$I$64,MATCH($F96,EF_Library!$A$5:$A$64,0)),""))</f>
        <v/>
      </c>
      <c r="J96" s="26" t="str">
        <f aca="false">IF(OR($A96="",I96="",I96=0),"",D96*I96)</f>
        <v/>
      </c>
      <c r="K96" s="26" t="str">
        <f aca="false">IF($A96="","",IFERROR(D96*INDEX(EF_Library!$F$5:$F$64,MATCH($F96,EF_Library!$A$5:$A$64,0)),0))</f>
        <v/>
      </c>
      <c r="L96" s="26" t="str">
        <f aca="false">IF($A96="","",IFERROR(D96*INDEX(EF_Library!$G$5:$G$64,MATCH($F96,EF_Library!$A$5:$A$64,0)),0))</f>
        <v/>
      </c>
      <c r="M96" s="26" t="str">
        <f aca="false">IF($A96="","",IFERROR(D96*INDEX(EF_Library!$H$5:$H$64,MATCH($F96,EF_Library!$A$5:$A$64,0)),0))</f>
        <v/>
      </c>
      <c r="N96" s="26" t="str">
        <f aca="false">IF($A96="","",K96+L96*INDEX(GWP_Table!$B$5:$B$12,MATCH("CH4",GWP_Table!$A$5:$A$12,0))+M96*INDEX(GWP_Table!$B$5:$B$12,MATCH("N2O",GWP_Table!$A$5:$A$12,0)))</f>
        <v/>
      </c>
      <c r="O96" s="26" t="str">
        <f aca="false">IF($A96="","",IF(J96&lt;&gt;"",J96,N96))</f>
        <v/>
      </c>
      <c r="P96" s="13" t="str">
        <f aca="false">IF($A96="","",IF(G96="EF_ID not found","Missing EF",IF(H96&lt;&gt;"OK","Unit mismatch",IF(AND(D96&gt;0,O96=0),"Zero result","OK"))))</f>
        <v/>
      </c>
    </row>
    <row r="97" customFormat="false" ht="15" hidden="false" customHeight="false" outlineLevel="0" collapsed="false">
      <c r="A97" s="24" t="str">
        <f aca="false">IF(Activity_Data!A97="","",Activity_Data!A97)</f>
        <v/>
      </c>
      <c r="B97" s="24" t="str">
        <f aca="false">IF($A97="","",Activity_Data!E97)</f>
        <v/>
      </c>
      <c r="C97" s="24" t="str">
        <f aca="false">IF($A97="","",Activity_Data!F97)</f>
        <v/>
      </c>
      <c r="D97" s="25" t="str">
        <f aca="false">IF($A97="","",Activity_Data!I97)</f>
        <v/>
      </c>
      <c r="E97" s="24" t="str">
        <f aca="false">IF($A97="","",Activity_Data!J97)</f>
        <v/>
      </c>
      <c r="F97" s="24" t="str">
        <f aca="false">IF($A97="","",Activity_Data!K97)</f>
        <v/>
      </c>
      <c r="G97" s="24" t="str">
        <f aca="false">IF($A97="","",IFERROR(INDEX(EF_Library!$E$5:$E$64,MATCH($F97,EF_Library!$A$5:$A$64,0)),"EF_ID not found"))</f>
        <v/>
      </c>
      <c r="H97" s="13" t="str">
        <f aca="false">IF($A97="","",IFERROR(IF(TRIM(MID(G97,FIND("/",G97)+1,60))=TRIM(E97),"OK","Check unit"),"Check unit"))</f>
        <v/>
      </c>
      <c r="I97" s="26" t="str">
        <f aca="false">IF($A97="","",IFERROR(INDEX(EF_Library!$I$5:$I$64,MATCH($F97,EF_Library!$A$5:$A$64,0)),""))</f>
        <v/>
      </c>
      <c r="J97" s="26" t="str">
        <f aca="false">IF(OR($A97="",I97="",I97=0),"",D97*I97)</f>
        <v/>
      </c>
      <c r="K97" s="26" t="str">
        <f aca="false">IF($A97="","",IFERROR(D97*INDEX(EF_Library!$F$5:$F$64,MATCH($F97,EF_Library!$A$5:$A$64,0)),0))</f>
        <v/>
      </c>
      <c r="L97" s="26" t="str">
        <f aca="false">IF($A97="","",IFERROR(D97*INDEX(EF_Library!$G$5:$G$64,MATCH($F97,EF_Library!$A$5:$A$64,0)),0))</f>
        <v/>
      </c>
      <c r="M97" s="26" t="str">
        <f aca="false">IF($A97="","",IFERROR(D97*INDEX(EF_Library!$H$5:$H$64,MATCH($F97,EF_Library!$A$5:$A$64,0)),0))</f>
        <v/>
      </c>
      <c r="N97" s="26" t="str">
        <f aca="false">IF($A97="","",K97+L97*INDEX(GWP_Table!$B$5:$B$12,MATCH("CH4",GWP_Table!$A$5:$A$12,0))+M97*INDEX(GWP_Table!$B$5:$B$12,MATCH("N2O",GWP_Table!$A$5:$A$12,0)))</f>
        <v/>
      </c>
      <c r="O97" s="26" t="str">
        <f aca="false">IF($A97="","",IF(J97&lt;&gt;"",J97,N97))</f>
        <v/>
      </c>
      <c r="P97" s="13" t="str">
        <f aca="false">IF($A97="","",IF(G97="EF_ID not found","Missing EF",IF(H97&lt;&gt;"OK","Unit mismatch",IF(AND(D97&gt;0,O97=0),"Zero result","OK"))))</f>
        <v/>
      </c>
    </row>
    <row r="98" customFormat="false" ht="15" hidden="false" customHeight="false" outlineLevel="0" collapsed="false">
      <c r="A98" s="24" t="str">
        <f aca="false">IF(Activity_Data!A98="","",Activity_Data!A98)</f>
        <v/>
      </c>
      <c r="B98" s="24" t="str">
        <f aca="false">IF($A98="","",Activity_Data!E98)</f>
        <v/>
      </c>
      <c r="C98" s="24" t="str">
        <f aca="false">IF($A98="","",Activity_Data!F98)</f>
        <v/>
      </c>
      <c r="D98" s="25" t="str">
        <f aca="false">IF($A98="","",Activity_Data!I98)</f>
        <v/>
      </c>
      <c r="E98" s="24" t="str">
        <f aca="false">IF($A98="","",Activity_Data!J98)</f>
        <v/>
      </c>
      <c r="F98" s="24" t="str">
        <f aca="false">IF($A98="","",Activity_Data!K98)</f>
        <v/>
      </c>
      <c r="G98" s="24" t="str">
        <f aca="false">IF($A98="","",IFERROR(INDEX(EF_Library!$E$5:$E$64,MATCH($F98,EF_Library!$A$5:$A$64,0)),"EF_ID not found"))</f>
        <v/>
      </c>
      <c r="H98" s="13" t="str">
        <f aca="false">IF($A98="","",IFERROR(IF(TRIM(MID(G98,FIND("/",G98)+1,60))=TRIM(E98),"OK","Check unit"),"Check unit"))</f>
        <v/>
      </c>
      <c r="I98" s="26" t="str">
        <f aca="false">IF($A98="","",IFERROR(INDEX(EF_Library!$I$5:$I$64,MATCH($F98,EF_Library!$A$5:$A$64,0)),""))</f>
        <v/>
      </c>
      <c r="J98" s="26" t="str">
        <f aca="false">IF(OR($A98="",I98="",I98=0),"",D98*I98)</f>
        <v/>
      </c>
      <c r="K98" s="26" t="str">
        <f aca="false">IF($A98="","",IFERROR(D98*INDEX(EF_Library!$F$5:$F$64,MATCH($F98,EF_Library!$A$5:$A$64,0)),0))</f>
        <v/>
      </c>
      <c r="L98" s="26" t="str">
        <f aca="false">IF($A98="","",IFERROR(D98*INDEX(EF_Library!$G$5:$G$64,MATCH($F98,EF_Library!$A$5:$A$64,0)),0))</f>
        <v/>
      </c>
      <c r="M98" s="26" t="str">
        <f aca="false">IF($A98="","",IFERROR(D98*INDEX(EF_Library!$H$5:$H$64,MATCH($F98,EF_Library!$A$5:$A$64,0)),0))</f>
        <v/>
      </c>
      <c r="N98" s="26" t="str">
        <f aca="false">IF($A98="","",K98+L98*INDEX(GWP_Table!$B$5:$B$12,MATCH("CH4",GWP_Table!$A$5:$A$12,0))+M98*INDEX(GWP_Table!$B$5:$B$12,MATCH("N2O",GWP_Table!$A$5:$A$12,0)))</f>
        <v/>
      </c>
      <c r="O98" s="26" t="str">
        <f aca="false">IF($A98="","",IF(J98&lt;&gt;"",J98,N98))</f>
        <v/>
      </c>
      <c r="P98" s="13" t="str">
        <f aca="false">IF($A98="","",IF(G98="EF_ID not found","Missing EF",IF(H98&lt;&gt;"OK","Unit mismatch",IF(AND(D98&gt;0,O98=0),"Zero result","OK"))))</f>
        <v/>
      </c>
    </row>
    <row r="99" customFormat="false" ht="15" hidden="false" customHeight="false" outlineLevel="0" collapsed="false">
      <c r="A99" s="24" t="str">
        <f aca="false">IF(Activity_Data!A99="","",Activity_Data!A99)</f>
        <v/>
      </c>
      <c r="B99" s="24" t="str">
        <f aca="false">IF($A99="","",Activity_Data!E99)</f>
        <v/>
      </c>
      <c r="C99" s="24" t="str">
        <f aca="false">IF($A99="","",Activity_Data!F99)</f>
        <v/>
      </c>
      <c r="D99" s="25" t="str">
        <f aca="false">IF($A99="","",Activity_Data!I99)</f>
        <v/>
      </c>
      <c r="E99" s="24" t="str">
        <f aca="false">IF($A99="","",Activity_Data!J99)</f>
        <v/>
      </c>
      <c r="F99" s="24" t="str">
        <f aca="false">IF($A99="","",Activity_Data!K99)</f>
        <v/>
      </c>
      <c r="G99" s="24" t="str">
        <f aca="false">IF($A99="","",IFERROR(INDEX(EF_Library!$E$5:$E$64,MATCH($F99,EF_Library!$A$5:$A$64,0)),"EF_ID not found"))</f>
        <v/>
      </c>
      <c r="H99" s="13" t="str">
        <f aca="false">IF($A99="","",IFERROR(IF(TRIM(MID(G99,FIND("/",G99)+1,60))=TRIM(E99),"OK","Check unit"),"Check unit"))</f>
        <v/>
      </c>
      <c r="I99" s="26" t="str">
        <f aca="false">IF($A99="","",IFERROR(INDEX(EF_Library!$I$5:$I$64,MATCH($F99,EF_Library!$A$5:$A$64,0)),""))</f>
        <v/>
      </c>
      <c r="J99" s="26" t="str">
        <f aca="false">IF(OR($A99="",I99="",I99=0),"",D99*I99)</f>
        <v/>
      </c>
      <c r="K99" s="26" t="str">
        <f aca="false">IF($A99="","",IFERROR(D99*INDEX(EF_Library!$F$5:$F$64,MATCH($F99,EF_Library!$A$5:$A$64,0)),0))</f>
        <v/>
      </c>
      <c r="L99" s="26" t="str">
        <f aca="false">IF($A99="","",IFERROR(D99*INDEX(EF_Library!$G$5:$G$64,MATCH($F99,EF_Library!$A$5:$A$64,0)),0))</f>
        <v/>
      </c>
      <c r="M99" s="26" t="str">
        <f aca="false">IF($A99="","",IFERROR(D99*INDEX(EF_Library!$H$5:$H$64,MATCH($F99,EF_Library!$A$5:$A$64,0)),0))</f>
        <v/>
      </c>
      <c r="N99" s="26" t="str">
        <f aca="false">IF($A99="","",K99+L99*INDEX(GWP_Table!$B$5:$B$12,MATCH("CH4",GWP_Table!$A$5:$A$12,0))+M99*INDEX(GWP_Table!$B$5:$B$12,MATCH("N2O",GWP_Table!$A$5:$A$12,0)))</f>
        <v/>
      </c>
      <c r="O99" s="26" t="str">
        <f aca="false">IF($A99="","",IF(J99&lt;&gt;"",J99,N99))</f>
        <v/>
      </c>
      <c r="P99" s="13" t="str">
        <f aca="false">IF($A99="","",IF(G99="EF_ID not found","Missing EF",IF(H99&lt;&gt;"OK","Unit mismatch",IF(AND(D99&gt;0,O99=0),"Zero result","OK"))))</f>
        <v/>
      </c>
    </row>
    <row r="100" customFormat="false" ht="15" hidden="false" customHeight="false" outlineLevel="0" collapsed="false">
      <c r="A100" s="24" t="str">
        <f aca="false">IF(Activity_Data!A100="","",Activity_Data!A100)</f>
        <v/>
      </c>
      <c r="B100" s="24" t="str">
        <f aca="false">IF($A100="","",Activity_Data!E100)</f>
        <v/>
      </c>
      <c r="C100" s="24" t="str">
        <f aca="false">IF($A100="","",Activity_Data!F100)</f>
        <v/>
      </c>
      <c r="D100" s="25" t="str">
        <f aca="false">IF($A100="","",Activity_Data!I100)</f>
        <v/>
      </c>
      <c r="E100" s="24" t="str">
        <f aca="false">IF($A100="","",Activity_Data!J100)</f>
        <v/>
      </c>
      <c r="F100" s="24" t="str">
        <f aca="false">IF($A100="","",Activity_Data!K100)</f>
        <v/>
      </c>
      <c r="G100" s="24" t="str">
        <f aca="false">IF($A100="","",IFERROR(INDEX(EF_Library!$E$5:$E$64,MATCH($F100,EF_Library!$A$5:$A$64,0)),"EF_ID not found"))</f>
        <v/>
      </c>
      <c r="H100" s="13" t="str">
        <f aca="false">IF($A100="","",IFERROR(IF(TRIM(MID(G100,FIND("/",G100)+1,60))=TRIM(E100),"OK","Check unit"),"Check unit"))</f>
        <v/>
      </c>
      <c r="I100" s="26" t="str">
        <f aca="false">IF($A100="","",IFERROR(INDEX(EF_Library!$I$5:$I$64,MATCH($F100,EF_Library!$A$5:$A$64,0)),""))</f>
        <v/>
      </c>
      <c r="J100" s="26" t="str">
        <f aca="false">IF(OR($A100="",I100="",I100=0),"",D100*I100)</f>
        <v/>
      </c>
      <c r="K100" s="26" t="str">
        <f aca="false">IF($A100="","",IFERROR(D100*INDEX(EF_Library!$F$5:$F$64,MATCH($F100,EF_Library!$A$5:$A$64,0)),0))</f>
        <v/>
      </c>
      <c r="L100" s="26" t="str">
        <f aca="false">IF($A100="","",IFERROR(D100*INDEX(EF_Library!$G$5:$G$64,MATCH($F100,EF_Library!$A$5:$A$64,0)),0))</f>
        <v/>
      </c>
      <c r="M100" s="26" t="str">
        <f aca="false">IF($A100="","",IFERROR(D100*INDEX(EF_Library!$H$5:$H$64,MATCH($F100,EF_Library!$A$5:$A$64,0)),0))</f>
        <v/>
      </c>
      <c r="N100" s="26" t="str">
        <f aca="false">IF($A100="","",K100+L100*INDEX(GWP_Table!$B$5:$B$12,MATCH("CH4",GWP_Table!$A$5:$A$12,0))+M100*INDEX(GWP_Table!$B$5:$B$12,MATCH("N2O",GWP_Table!$A$5:$A$12,0)))</f>
        <v/>
      </c>
      <c r="O100" s="26" t="str">
        <f aca="false">IF($A100="","",IF(J100&lt;&gt;"",J100,N100))</f>
        <v/>
      </c>
      <c r="P100" s="13" t="str">
        <f aca="false">IF($A100="","",IF(G100="EF_ID not found","Missing EF",IF(H100&lt;&gt;"OK","Unit mismatch",IF(AND(D100&gt;0,O100=0),"Zero result","OK"))))</f>
        <v/>
      </c>
    </row>
    <row r="101" customFormat="false" ht="15" hidden="false" customHeight="false" outlineLevel="0" collapsed="false">
      <c r="A101" s="24" t="str">
        <f aca="false">IF(Activity_Data!A101="","",Activity_Data!A101)</f>
        <v/>
      </c>
      <c r="B101" s="24" t="str">
        <f aca="false">IF($A101="","",Activity_Data!E101)</f>
        <v/>
      </c>
      <c r="C101" s="24" t="str">
        <f aca="false">IF($A101="","",Activity_Data!F101)</f>
        <v/>
      </c>
      <c r="D101" s="25" t="str">
        <f aca="false">IF($A101="","",Activity_Data!I101)</f>
        <v/>
      </c>
      <c r="E101" s="24" t="str">
        <f aca="false">IF($A101="","",Activity_Data!J101)</f>
        <v/>
      </c>
      <c r="F101" s="24" t="str">
        <f aca="false">IF($A101="","",Activity_Data!K101)</f>
        <v/>
      </c>
      <c r="G101" s="24" t="str">
        <f aca="false">IF($A101="","",IFERROR(INDEX(EF_Library!$E$5:$E$64,MATCH($F101,EF_Library!$A$5:$A$64,0)),"EF_ID not found"))</f>
        <v/>
      </c>
      <c r="H101" s="13" t="str">
        <f aca="false">IF($A101="","",IFERROR(IF(TRIM(MID(G101,FIND("/",G101)+1,60))=TRIM(E101),"OK","Check unit"),"Check unit"))</f>
        <v/>
      </c>
      <c r="I101" s="26" t="str">
        <f aca="false">IF($A101="","",IFERROR(INDEX(EF_Library!$I$5:$I$64,MATCH($F101,EF_Library!$A$5:$A$64,0)),""))</f>
        <v/>
      </c>
      <c r="J101" s="26" t="str">
        <f aca="false">IF(OR($A101="",I101="",I101=0),"",D101*I101)</f>
        <v/>
      </c>
      <c r="K101" s="26" t="str">
        <f aca="false">IF($A101="","",IFERROR(D101*INDEX(EF_Library!$F$5:$F$64,MATCH($F101,EF_Library!$A$5:$A$64,0)),0))</f>
        <v/>
      </c>
      <c r="L101" s="26" t="str">
        <f aca="false">IF($A101="","",IFERROR(D101*INDEX(EF_Library!$G$5:$G$64,MATCH($F101,EF_Library!$A$5:$A$64,0)),0))</f>
        <v/>
      </c>
      <c r="M101" s="26" t="str">
        <f aca="false">IF($A101="","",IFERROR(D101*INDEX(EF_Library!$H$5:$H$64,MATCH($F101,EF_Library!$A$5:$A$64,0)),0))</f>
        <v/>
      </c>
      <c r="N101" s="26" t="str">
        <f aca="false">IF($A101="","",K101+L101*INDEX(GWP_Table!$B$5:$B$12,MATCH("CH4",GWP_Table!$A$5:$A$12,0))+M101*INDEX(GWP_Table!$B$5:$B$12,MATCH("N2O",GWP_Table!$A$5:$A$12,0)))</f>
        <v/>
      </c>
      <c r="O101" s="26" t="str">
        <f aca="false">IF($A101="","",IF(J101&lt;&gt;"",J101,N101))</f>
        <v/>
      </c>
      <c r="P101" s="13" t="str">
        <f aca="false">IF($A101="","",IF(G101="EF_ID not found","Missing EF",IF(H101&lt;&gt;"OK","Unit mismatch",IF(AND(D101&gt;0,O101=0),"Zero result","OK"))))</f>
        <v/>
      </c>
    </row>
    <row r="102" customFormat="false" ht="15" hidden="false" customHeight="false" outlineLevel="0" collapsed="false">
      <c r="A102" s="24" t="str">
        <f aca="false">IF(Activity_Data!A102="","",Activity_Data!A102)</f>
        <v/>
      </c>
      <c r="B102" s="24" t="str">
        <f aca="false">IF($A102="","",Activity_Data!E102)</f>
        <v/>
      </c>
      <c r="C102" s="24" t="str">
        <f aca="false">IF($A102="","",Activity_Data!F102)</f>
        <v/>
      </c>
      <c r="D102" s="25" t="str">
        <f aca="false">IF($A102="","",Activity_Data!I102)</f>
        <v/>
      </c>
      <c r="E102" s="24" t="str">
        <f aca="false">IF($A102="","",Activity_Data!J102)</f>
        <v/>
      </c>
      <c r="F102" s="24" t="str">
        <f aca="false">IF($A102="","",Activity_Data!K102)</f>
        <v/>
      </c>
      <c r="G102" s="24" t="str">
        <f aca="false">IF($A102="","",IFERROR(INDEX(EF_Library!$E$5:$E$64,MATCH($F102,EF_Library!$A$5:$A$64,0)),"EF_ID not found"))</f>
        <v/>
      </c>
      <c r="H102" s="13" t="str">
        <f aca="false">IF($A102="","",IFERROR(IF(TRIM(MID(G102,FIND("/",G102)+1,60))=TRIM(E102),"OK","Check unit"),"Check unit"))</f>
        <v/>
      </c>
      <c r="I102" s="26" t="str">
        <f aca="false">IF($A102="","",IFERROR(INDEX(EF_Library!$I$5:$I$64,MATCH($F102,EF_Library!$A$5:$A$64,0)),""))</f>
        <v/>
      </c>
      <c r="J102" s="26" t="str">
        <f aca="false">IF(OR($A102="",I102="",I102=0),"",D102*I102)</f>
        <v/>
      </c>
      <c r="K102" s="26" t="str">
        <f aca="false">IF($A102="","",IFERROR(D102*INDEX(EF_Library!$F$5:$F$64,MATCH($F102,EF_Library!$A$5:$A$64,0)),0))</f>
        <v/>
      </c>
      <c r="L102" s="26" t="str">
        <f aca="false">IF($A102="","",IFERROR(D102*INDEX(EF_Library!$G$5:$G$64,MATCH($F102,EF_Library!$A$5:$A$64,0)),0))</f>
        <v/>
      </c>
      <c r="M102" s="26" t="str">
        <f aca="false">IF($A102="","",IFERROR(D102*INDEX(EF_Library!$H$5:$H$64,MATCH($F102,EF_Library!$A$5:$A$64,0)),0))</f>
        <v/>
      </c>
      <c r="N102" s="26" t="str">
        <f aca="false">IF($A102="","",K102+L102*INDEX(GWP_Table!$B$5:$B$12,MATCH("CH4",GWP_Table!$A$5:$A$12,0))+M102*INDEX(GWP_Table!$B$5:$B$12,MATCH("N2O",GWP_Table!$A$5:$A$12,0)))</f>
        <v/>
      </c>
      <c r="O102" s="26" t="str">
        <f aca="false">IF($A102="","",IF(J102&lt;&gt;"",J102,N102))</f>
        <v/>
      </c>
      <c r="P102" s="13" t="str">
        <f aca="false">IF($A102="","",IF(G102="EF_ID not found","Missing EF",IF(H102&lt;&gt;"OK","Unit mismatch",IF(AND(D102&gt;0,O102=0),"Zero result","OK"))))</f>
        <v/>
      </c>
    </row>
    <row r="103" customFormat="false" ht="15" hidden="false" customHeight="false" outlineLevel="0" collapsed="false">
      <c r="A103" s="24" t="str">
        <f aca="false">IF(Activity_Data!A103="","",Activity_Data!A103)</f>
        <v/>
      </c>
      <c r="B103" s="24" t="str">
        <f aca="false">IF($A103="","",Activity_Data!E103)</f>
        <v/>
      </c>
      <c r="C103" s="24" t="str">
        <f aca="false">IF($A103="","",Activity_Data!F103)</f>
        <v/>
      </c>
      <c r="D103" s="25" t="str">
        <f aca="false">IF($A103="","",Activity_Data!I103)</f>
        <v/>
      </c>
      <c r="E103" s="24" t="str">
        <f aca="false">IF($A103="","",Activity_Data!J103)</f>
        <v/>
      </c>
      <c r="F103" s="24" t="str">
        <f aca="false">IF($A103="","",Activity_Data!K103)</f>
        <v/>
      </c>
      <c r="G103" s="24" t="str">
        <f aca="false">IF($A103="","",IFERROR(INDEX(EF_Library!$E$5:$E$64,MATCH($F103,EF_Library!$A$5:$A$64,0)),"EF_ID not found"))</f>
        <v/>
      </c>
      <c r="H103" s="13" t="str">
        <f aca="false">IF($A103="","",IFERROR(IF(TRIM(MID(G103,FIND("/",G103)+1,60))=TRIM(E103),"OK","Check unit"),"Check unit"))</f>
        <v/>
      </c>
      <c r="I103" s="26" t="str">
        <f aca="false">IF($A103="","",IFERROR(INDEX(EF_Library!$I$5:$I$64,MATCH($F103,EF_Library!$A$5:$A$64,0)),""))</f>
        <v/>
      </c>
      <c r="J103" s="26" t="str">
        <f aca="false">IF(OR($A103="",I103="",I103=0),"",D103*I103)</f>
        <v/>
      </c>
      <c r="K103" s="26" t="str">
        <f aca="false">IF($A103="","",IFERROR(D103*INDEX(EF_Library!$F$5:$F$64,MATCH($F103,EF_Library!$A$5:$A$64,0)),0))</f>
        <v/>
      </c>
      <c r="L103" s="26" t="str">
        <f aca="false">IF($A103="","",IFERROR(D103*INDEX(EF_Library!$G$5:$G$64,MATCH($F103,EF_Library!$A$5:$A$64,0)),0))</f>
        <v/>
      </c>
      <c r="M103" s="26" t="str">
        <f aca="false">IF($A103="","",IFERROR(D103*INDEX(EF_Library!$H$5:$H$64,MATCH($F103,EF_Library!$A$5:$A$64,0)),0))</f>
        <v/>
      </c>
      <c r="N103" s="26" t="str">
        <f aca="false">IF($A103="","",K103+L103*INDEX(GWP_Table!$B$5:$B$12,MATCH("CH4",GWP_Table!$A$5:$A$12,0))+M103*INDEX(GWP_Table!$B$5:$B$12,MATCH("N2O",GWP_Table!$A$5:$A$12,0)))</f>
        <v/>
      </c>
      <c r="O103" s="26" t="str">
        <f aca="false">IF($A103="","",IF(J103&lt;&gt;"",J103,N103))</f>
        <v/>
      </c>
      <c r="P103" s="13" t="str">
        <f aca="false">IF($A103="","",IF(G103="EF_ID not found","Missing EF",IF(H103&lt;&gt;"OK","Unit mismatch",IF(AND(D103&gt;0,O103=0),"Zero result","OK"))))</f>
        <v/>
      </c>
    </row>
    <row r="104" customFormat="false" ht="15" hidden="false" customHeight="false" outlineLevel="0" collapsed="false">
      <c r="A104" s="24" t="str">
        <f aca="false">IF(Activity_Data!A104="","",Activity_Data!A104)</f>
        <v/>
      </c>
      <c r="B104" s="24" t="str">
        <f aca="false">IF($A104="","",Activity_Data!E104)</f>
        <v/>
      </c>
      <c r="C104" s="24" t="str">
        <f aca="false">IF($A104="","",Activity_Data!F104)</f>
        <v/>
      </c>
      <c r="D104" s="25" t="str">
        <f aca="false">IF($A104="","",Activity_Data!I104)</f>
        <v/>
      </c>
      <c r="E104" s="24" t="str">
        <f aca="false">IF($A104="","",Activity_Data!J104)</f>
        <v/>
      </c>
      <c r="F104" s="24" t="str">
        <f aca="false">IF($A104="","",Activity_Data!K104)</f>
        <v/>
      </c>
      <c r="G104" s="24" t="str">
        <f aca="false">IF($A104="","",IFERROR(INDEX(EF_Library!$E$5:$E$64,MATCH($F104,EF_Library!$A$5:$A$64,0)),"EF_ID not found"))</f>
        <v/>
      </c>
      <c r="H104" s="13" t="str">
        <f aca="false">IF($A104="","",IFERROR(IF(TRIM(MID(G104,FIND("/",G104)+1,60))=TRIM(E104),"OK","Check unit"),"Check unit"))</f>
        <v/>
      </c>
      <c r="I104" s="26" t="str">
        <f aca="false">IF($A104="","",IFERROR(INDEX(EF_Library!$I$5:$I$64,MATCH($F104,EF_Library!$A$5:$A$64,0)),""))</f>
        <v/>
      </c>
      <c r="J104" s="26" t="str">
        <f aca="false">IF(OR($A104="",I104="",I104=0),"",D104*I104)</f>
        <v/>
      </c>
      <c r="K104" s="26" t="str">
        <f aca="false">IF($A104="","",IFERROR(D104*INDEX(EF_Library!$F$5:$F$64,MATCH($F104,EF_Library!$A$5:$A$64,0)),0))</f>
        <v/>
      </c>
      <c r="L104" s="26" t="str">
        <f aca="false">IF($A104="","",IFERROR(D104*INDEX(EF_Library!$G$5:$G$64,MATCH($F104,EF_Library!$A$5:$A$64,0)),0))</f>
        <v/>
      </c>
      <c r="M104" s="26" t="str">
        <f aca="false">IF($A104="","",IFERROR(D104*INDEX(EF_Library!$H$5:$H$64,MATCH($F104,EF_Library!$A$5:$A$64,0)),0))</f>
        <v/>
      </c>
      <c r="N104" s="26" t="str">
        <f aca="false">IF($A104="","",K104+L104*INDEX(GWP_Table!$B$5:$B$12,MATCH("CH4",GWP_Table!$A$5:$A$12,0))+M104*INDEX(GWP_Table!$B$5:$B$12,MATCH("N2O",GWP_Table!$A$5:$A$12,0)))</f>
        <v/>
      </c>
      <c r="O104" s="26" t="str">
        <f aca="false">IF($A104="","",IF(J104&lt;&gt;"",J104,N104))</f>
        <v/>
      </c>
      <c r="P104" s="13" t="str">
        <f aca="false">IF($A104="","",IF(G104="EF_ID not found","Missing EF",IF(H104&lt;&gt;"OK","Unit mismatch",IF(AND(D104&gt;0,O104=0),"Zero result","OK"))))</f>
        <v/>
      </c>
    </row>
    <row r="105" customFormat="false" ht="15" hidden="false" customHeight="false" outlineLevel="0" collapsed="false">
      <c r="A105" s="24" t="str">
        <f aca="false">IF(Activity_Data!A105="","",Activity_Data!A105)</f>
        <v/>
      </c>
      <c r="B105" s="24" t="str">
        <f aca="false">IF($A105="","",Activity_Data!E105)</f>
        <v/>
      </c>
      <c r="C105" s="24" t="str">
        <f aca="false">IF($A105="","",Activity_Data!F105)</f>
        <v/>
      </c>
      <c r="D105" s="25" t="str">
        <f aca="false">IF($A105="","",Activity_Data!I105)</f>
        <v/>
      </c>
      <c r="E105" s="24" t="str">
        <f aca="false">IF($A105="","",Activity_Data!J105)</f>
        <v/>
      </c>
      <c r="F105" s="24" t="str">
        <f aca="false">IF($A105="","",Activity_Data!K105)</f>
        <v/>
      </c>
      <c r="G105" s="24" t="str">
        <f aca="false">IF($A105="","",IFERROR(INDEX(EF_Library!$E$5:$E$64,MATCH($F105,EF_Library!$A$5:$A$64,0)),"EF_ID not found"))</f>
        <v/>
      </c>
      <c r="H105" s="13" t="str">
        <f aca="false">IF($A105="","",IFERROR(IF(TRIM(MID(G105,FIND("/",G105)+1,60))=TRIM(E105),"OK","Check unit"),"Check unit"))</f>
        <v/>
      </c>
      <c r="I105" s="26" t="str">
        <f aca="false">IF($A105="","",IFERROR(INDEX(EF_Library!$I$5:$I$64,MATCH($F105,EF_Library!$A$5:$A$64,0)),""))</f>
        <v/>
      </c>
      <c r="J105" s="26" t="str">
        <f aca="false">IF(OR($A105="",I105="",I105=0),"",D105*I105)</f>
        <v/>
      </c>
      <c r="K105" s="26" t="str">
        <f aca="false">IF($A105="","",IFERROR(D105*INDEX(EF_Library!$F$5:$F$64,MATCH($F105,EF_Library!$A$5:$A$64,0)),0))</f>
        <v/>
      </c>
      <c r="L105" s="26" t="str">
        <f aca="false">IF($A105="","",IFERROR(D105*INDEX(EF_Library!$G$5:$G$64,MATCH($F105,EF_Library!$A$5:$A$64,0)),0))</f>
        <v/>
      </c>
      <c r="M105" s="26" t="str">
        <f aca="false">IF($A105="","",IFERROR(D105*INDEX(EF_Library!$H$5:$H$64,MATCH($F105,EF_Library!$A$5:$A$64,0)),0))</f>
        <v/>
      </c>
      <c r="N105" s="26" t="str">
        <f aca="false">IF($A105="","",K105+L105*INDEX(GWP_Table!$B$5:$B$12,MATCH("CH4",GWP_Table!$A$5:$A$12,0))+M105*INDEX(GWP_Table!$B$5:$B$12,MATCH("N2O",GWP_Table!$A$5:$A$12,0)))</f>
        <v/>
      </c>
      <c r="O105" s="26" t="str">
        <f aca="false">IF($A105="","",IF(J105&lt;&gt;"",J105,N105))</f>
        <v/>
      </c>
      <c r="P105" s="13" t="str">
        <f aca="false">IF($A105="","",IF(G105="EF_ID not found","Missing EF",IF(H105&lt;&gt;"OK","Unit mismatch",IF(AND(D105&gt;0,O105=0),"Zero result","OK"))))</f>
        <v/>
      </c>
    </row>
    <row r="106" customFormat="false" ht="15" hidden="false" customHeight="false" outlineLevel="0" collapsed="false">
      <c r="A106" s="24" t="str">
        <f aca="false">IF(Activity_Data!A106="","",Activity_Data!A106)</f>
        <v/>
      </c>
      <c r="B106" s="24" t="str">
        <f aca="false">IF($A106="","",Activity_Data!E106)</f>
        <v/>
      </c>
      <c r="C106" s="24" t="str">
        <f aca="false">IF($A106="","",Activity_Data!F106)</f>
        <v/>
      </c>
      <c r="D106" s="25" t="str">
        <f aca="false">IF($A106="","",Activity_Data!I106)</f>
        <v/>
      </c>
      <c r="E106" s="24" t="str">
        <f aca="false">IF($A106="","",Activity_Data!J106)</f>
        <v/>
      </c>
      <c r="F106" s="24" t="str">
        <f aca="false">IF($A106="","",Activity_Data!K106)</f>
        <v/>
      </c>
      <c r="G106" s="24" t="str">
        <f aca="false">IF($A106="","",IFERROR(INDEX(EF_Library!$E$5:$E$64,MATCH($F106,EF_Library!$A$5:$A$64,0)),"EF_ID not found"))</f>
        <v/>
      </c>
      <c r="H106" s="13" t="str">
        <f aca="false">IF($A106="","",IFERROR(IF(TRIM(MID(G106,FIND("/",G106)+1,60))=TRIM(E106),"OK","Check unit"),"Check unit"))</f>
        <v/>
      </c>
      <c r="I106" s="26" t="str">
        <f aca="false">IF($A106="","",IFERROR(INDEX(EF_Library!$I$5:$I$64,MATCH($F106,EF_Library!$A$5:$A$64,0)),""))</f>
        <v/>
      </c>
      <c r="J106" s="26" t="str">
        <f aca="false">IF(OR($A106="",I106="",I106=0),"",D106*I106)</f>
        <v/>
      </c>
      <c r="K106" s="26" t="str">
        <f aca="false">IF($A106="","",IFERROR(D106*INDEX(EF_Library!$F$5:$F$64,MATCH($F106,EF_Library!$A$5:$A$64,0)),0))</f>
        <v/>
      </c>
      <c r="L106" s="26" t="str">
        <f aca="false">IF($A106="","",IFERROR(D106*INDEX(EF_Library!$G$5:$G$64,MATCH($F106,EF_Library!$A$5:$A$64,0)),0))</f>
        <v/>
      </c>
      <c r="M106" s="26" t="str">
        <f aca="false">IF($A106="","",IFERROR(D106*INDEX(EF_Library!$H$5:$H$64,MATCH($F106,EF_Library!$A$5:$A$64,0)),0))</f>
        <v/>
      </c>
      <c r="N106" s="26" t="str">
        <f aca="false">IF($A106="","",K106+L106*INDEX(GWP_Table!$B$5:$B$12,MATCH("CH4",GWP_Table!$A$5:$A$12,0))+M106*INDEX(GWP_Table!$B$5:$B$12,MATCH("N2O",GWP_Table!$A$5:$A$12,0)))</f>
        <v/>
      </c>
      <c r="O106" s="26" t="str">
        <f aca="false">IF($A106="","",IF(J106&lt;&gt;"",J106,N106))</f>
        <v/>
      </c>
      <c r="P106" s="13" t="str">
        <f aca="false">IF($A106="","",IF(G106="EF_ID not found","Missing EF",IF(H106&lt;&gt;"OK","Unit mismatch",IF(AND(D106&gt;0,O106=0),"Zero result","OK"))))</f>
        <v/>
      </c>
    </row>
    <row r="107" customFormat="false" ht="15" hidden="false" customHeight="false" outlineLevel="0" collapsed="false">
      <c r="A107" s="24" t="str">
        <f aca="false">IF(Activity_Data!A107="","",Activity_Data!A107)</f>
        <v/>
      </c>
      <c r="B107" s="24" t="str">
        <f aca="false">IF($A107="","",Activity_Data!E107)</f>
        <v/>
      </c>
      <c r="C107" s="24" t="str">
        <f aca="false">IF($A107="","",Activity_Data!F107)</f>
        <v/>
      </c>
      <c r="D107" s="25" t="str">
        <f aca="false">IF($A107="","",Activity_Data!I107)</f>
        <v/>
      </c>
      <c r="E107" s="24" t="str">
        <f aca="false">IF($A107="","",Activity_Data!J107)</f>
        <v/>
      </c>
      <c r="F107" s="24" t="str">
        <f aca="false">IF($A107="","",Activity_Data!K107)</f>
        <v/>
      </c>
      <c r="G107" s="24" t="str">
        <f aca="false">IF($A107="","",IFERROR(INDEX(EF_Library!$E$5:$E$64,MATCH($F107,EF_Library!$A$5:$A$64,0)),"EF_ID not found"))</f>
        <v/>
      </c>
      <c r="H107" s="13" t="str">
        <f aca="false">IF($A107="","",IFERROR(IF(TRIM(MID(G107,FIND("/",G107)+1,60))=TRIM(E107),"OK","Check unit"),"Check unit"))</f>
        <v/>
      </c>
      <c r="I107" s="26" t="str">
        <f aca="false">IF($A107="","",IFERROR(INDEX(EF_Library!$I$5:$I$64,MATCH($F107,EF_Library!$A$5:$A$64,0)),""))</f>
        <v/>
      </c>
      <c r="J107" s="26" t="str">
        <f aca="false">IF(OR($A107="",I107="",I107=0),"",D107*I107)</f>
        <v/>
      </c>
      <c r="K107" s="26" t="str">
        <f aca="false">IF($A107="","",IFERROR(D107*INDEX(EF_Library!$F$5:$F$64,MATCH($F107,EF_Library!$A$5:$A$64,0)),0))</f>
        <v/>
      </c>
      <c r="L107" s="26" t="str">
        <f aca="false">IF($A107="","",IFERROR(D107*INDEX(EF_Library!$G$5:$G$64,MATCH($F107,EF_Library!$A$5:$A$64,0)),0))</f>
        <v/>
      </c>
      <c r="M107" s="26" t="str">
        <f aca="false">IF($A107="","",IFERROR(D107*INDEX(EF_Library!$H$5:$H$64,MATCH($F107,EF_Library!$A$5:$A$64,0)),0))</f>
        <v/>
      </c>
      <c r="N107" s="26" t="str">
        <f aca="false">IF($A107="","",K107+L107*INDEX(GWP_Table!$B$5:$B$12,MATCH("CH4",GWP_Table!$A$5:$A$12,0))+M107*INDEX(GWP_Table!$B$5:$B$12,MATCH("N2O",GWP_Table!$A$5:$A$12,0)))</f>
        <v/>
      </c>
      <c r="O107" s="26" t="str">
        <f aca="false">IF($A107="","",IF(J107&lt;&gt;"",J107,N107))</f>
        <v/>
      </c>
      <c r="P107" s="13" t="str">
        <f aca="false">IF($A107="","",IF(G107="EF_ID not found","Missing EF",IF(H107&lt;&gt;"OK","Unit mismatch",IF(AND(D107&gt;0,O107=0),"Zero result","OK"))))</f>
        <v/>
      </c>
    </row>
    <row r="108" customFormat="false" ht="15" hidden="false" customHeight="false" outlineLevel="0" collapsed="false">
      <c r="A108" s="24" t="str">
        <f aca="false">IF(Activity_Data!A108="","",Activity_Data!A108)</f>
        <v/>
      </c>
      <c r="B108" s="24" t="str">
        <f aca="false">IF($A108="","",Activity_Data!E108)</f>
        <v/>
      </c>
      <c r="C108" s="24" t="str">
        <f aca="false">IF($A108="","",Activity_Data!F108)</f>
        <v/>
      </c>
      <c r="D108" s="25" t="str">
        <f aca="false">IF($A108="","",Activity_Data!I108)</f>
        <v/>
      </c>
      <c r="E108" s="24" t="str">
        <f aca="false">IF($A108="","",Activity_Data!J108)</f>
        <v/>
      </c>
      <c r="F108" s="24" t="str">
        <f aca="false">IF($A108="","",Activity_Data!K108)</f>
        <v/>
      </c>
      <c r="G108" s="24" t="str">
        <f aca="false">IF($A108="","",IFERROR(INDEX(EF_Library!$E$5:$E$64,MATCH($F108,EF_Library!$A$5:$A$64,0)),"EF_ID not found"))</f>
        <v/>
      </c>
      <c r="H108" s="13" t="str">
        <f aca="false">IF($A108="","",IFERROR(IF(TRIM(MID(G108,FIND("/",G108)+1,60))=TRIM(E108),"OK","Check unit"),"Check unit"))</f>
        <v/>
      </c>
      <c r="I108" s="26" t="str">
        <f aca="false">IF($A108="","",IFERROR(INDEX(EF_Library!$I$5:$I$64,MATCH($F108,EF_Library!$A$5:$A$64,0)),""))</f>
        <v/>
      </c>
      <c r="J108" s="26" t="str">
        <f aca="false">IF(OR($A108="",I108="",I108=0),"",D108*I108)</f>
        <v/>
      </c>
      <c r="K108" s="26" t="str">
        <f aca="false">IF($A108="","",IFERROR(D108*INDEX(EF_Library!$F$5:$F$64,MATCH($F108,EF_Library!$A$5:$A$64,0)),0))</f>
        <v/>
      </c>
      <c r="L108" s="26" t="str">
        <f aca="false">IF($A108="","",IFERROR(D108*INDEX(EF_Library!$G$5:$G$64,MATCH($F108,EF_Library!$A$5:$A$64,0)),0))</f>
        <v/>
      </c>
      <c r="M108" s="26" t="str">
        <f aca="false">IF($A108="","",IFERROR(D108*INDEX(EF_Library!$H$5:$H$64,MATCH($F108,EF_Library!$A$5:$A$64,0)),0))</f>
        <v/>
      </c>
      <c r="N108" s="26" t="str">
        <f aca="false">IF($A108="","",K108+L108*INDEX(GWP_Table!$B$5:$B$12,MATCH("CH4",GWP_Table!$A$5:$A$12,0))+M108*INDEX(GWP_Table!$B$5:$B$12,MATCH("N2O",GWP_Table!$A$5:$A$12,0)))</f>
        <v/>
      </c>
      <c r="O108" s="26" t="str">
        <f aca="false">IF($A108="","",IF(J108&lt;&gt;"",J108,N108))</f>
        <v/>
      </c>
      <c r="P108" s="13" t="str">
        <f aca="false">IF($A108="","",IF(G108="EF_ID not found","Missing EF",IF(H108&lt;&gt;"OK","Unit mismatch",IF(AND(D108&gt;0,O108=0),"Zero result","OK"))))</f>
        <v/>
      </c>
    </row>
    <row r="109" customFormat="false" ht="15" hidden="false" customHeight="false" outlineLevel="0" collapsed="false">
      <c r="A109" s="24" t="str">
        <f aca="false">IF(Activity_Data!A109="","",Activity_Data!A109)</f>
        <v/>
      </c>
      <c r="B109" s="24" t="str">
        <f aca="false">IF($A109="","",Activity_Data!E109)</f>
        <v/>
      </c>
      <c r="C109" s="24" t="str">
        <f aca="false">IF($A109="","",Activity_Data!F109)</f>
        <v/>
      </c>
      <c r="D109" s="25" t="str">
        <f aca="false">IF($A109="","",Activity_Data!I109)</f>
        <v/>
      </c>
      <c r="E109" s="24" t="str">
        <f aca="false">IF($A109="","",Activity_Data!J109)</f>
        <v/>
      </c>
      <c r="F109" s="24" t="str">
        <f aca="false">IF($A109="","",Activity_Data!K109)</f>
        <v/>
      </c>
      <c r="G109" s="24" t="str">
        <f aca="false">IF($A109="","",IFERROR(INDEX(EF_Library!$E$5:$E$64,MATCH($F109,EF_Library!$A$5:$A$64,0)),"EF_ID not found"))</f>
        <v/>
      </c>
      <c r="H109" s="13" t="str">
        <f aca="false">IF($A109="","",IFERROR(IF(TRIM(MID(G109,FIND("/",G109)+1,60))=TRIM(E109),"OK","Check unit"),"Check unit"))</f>
        <v/>
      </c>
      <c r="I109" s="26" t="str">
        <f aca="false">IF($A109="","",IFERROR(INDEX(EF_Library!$I$5:$I$64,MATCH($F109,EF_Library!$A$5:$A$64,0)),""))</f>
        <v/>
      </c>
      <c r="J109" s="26" t="str">
        <f aca="false">IF(OR($A109="",I109="",I109=0),"",D109*I109)</f>
        <v/>
      </c>
      <c r="K109" s="26" t="str">
        <f aca="false">IF($A109="","",IFERROR(D109*INDEX(EF_Library!$F$5:$F$64,MATCH($F109,EF_Library!$A$5:$A$64,0)),0))</f>
        <v/>
      </c>
      <c r="L109" s="26" t="str">
        <f aca="false">IF($A109="","",IFERROR(D109*INDEX(EF_Library!$G$5:$G$64,MATCH($F109,EF_Library!$A$5:$A$64,0)),0))</f>
        <v/>
      </c>
      <c r="M109" s="26" t="str">
        <f aca="false">IF($A109="","",IFERROR(D109*INDEX(EF_Library!$H$5:$H$64,MATCH($F109,EF_Library!$A$5:$A$64,0)),0))</f>
        <v/>
      </c>
      <c r="N109" s="26" t="str">
        <f aca="false">IF($A109="","",K109+L109*INDEX(GWP_Table!$B$5:$B$12,MATCH("CH4",GWP_Table!$A$5:$A$12,0))+M109*INDEX(GWP_Table!$B$5:$B$12,MATCH("N2O",GWP_Table!$A$5:$A$12,0)))</f>
        <v/>
      </c>
      <c r="O109" s="26" t="str">
        <f aca="false">IF($A109="","",IF(J109&lt;&gt;"",J109,N109))</f>
        <v/>
      </c>
      <c r="P109" s="13" t="str">
        <f aca="false">IF($A109="","",IF(G109="EF_ID not found","Missing EF",IF(H109&lt;&gt;"OK","Unit mismatch",IF(AND(D109&gt;0,O109=0),"Zero result","OK"))))</f>
        <v/>
      </c>
    </row>
    <row r="110" customFormat="false" ht="15" hidden="false" customHeight="false" outlineLevel="0" collapsed="false">
      <c r="A110" s="24" t="str">
        <f aca="false">IF(Activity_Data!A110="","",Activity_Data!A110)</f>
        <v/>
      </c>
      <c r="B110" s="24" t="str">
        <f aca="false">IF($A110="","",Activity_Data!E110)</f>
        <v/>
      </c>
      <c r="C110" s="24" t="str">
        <f aca="false">IF($A110="","",Activity_Data!F110)</f>
        <v/>
      </c>
      <c r="D110" s="25" t="str">
        <f aca="false">IF($A110="","",Activity_Data!I110)</f>
        <v/>
      </c>
      <c r="E110" s="24" t="str">
        <f aca="false">IF($A110="","",Activity_Data!J110)</f>
        <v/>
      </c>
      <c r="F110" s="24" t="str">
        <f aca="false">IF($A110="","",Activity_Data!K110)</f>
        <v/>
      </c>
      <c r="G110" s="24" t="str">
        <f aca="false">IF($A110="","",IFERROR(INDEX(EF_Library!$E$5:$E$64,MATCH($F110,EF_Library!$A$5:$A$64,0)),"EF_ID not found"))</f>
        <v/>
      </c>
      <c r="H110" s="13" t="str">
        <f aca="false">IF($A110="","",IFERROR(IF(TRIM(MID(G110,FIND("/",G110)+1,60))=TRIM(E110),"OK","Check unit"),"Check unit"))</f>
        <v/>
      </c>
      <c r="I110" s="26" t="str">
        <f aca="false">IF($A110="","",IFERROR(INDEX(EF_Library!$I$5:$I$64,MATCH($F110,EF_Library!$A$5:$A$64,0)),""))</f>
        <v/>
      </c>
      <c r="J110" s="26" t="str">
        <f aca="false">IF(OR($A110="",I110="",I110=0),"",D110*I110)</f>
        <v/>
      </c>
      <c r="K110" s="26" t="str">
        <f aca="false">IF($A110="","",IFERROR(D110*INDEX(EF_Library!$F$5:$F$64,MATCH($F110,EF_Library!$A$5:$A$64,0)),0))</f>
        <v/>
      </c>
      <c r="L110" s="26" t="str">
        <f aca="false">IF($A110="","",IFERROR(D110*INDEX(EF_Library!$G$5:$G$64,MATCH($F110,EF_Library!$A$5:$A$64,0)),0))</f>
        <v/>
      </c>
      <c r="M110" s="26" t="str">
        <f aca="false">IF($A110="","",IFERROR(D110*INDEX(EF_Library!$H$5:$H$64,MATCH($F110,EF_Library!$A$5:$A$64,0)),0))</f>
        <v/>
      </c>
      <c r="N110" s="26" t="str">
        <f aca="false">IF($A110="","",K110+L110*INDEX(GWP_Table!$B$5:$B$12,MATCH("CH4",GWP_Table!$A$5:$A$12,0))+M110*INDEX(GWP_Table!$B$5:$B$12,MATCH("N2O",GWP_Table!$A$5:$A$12,0)))</f>
        <v/>
      </c>
      <c r="O110" s="26" t="str">
        <f aca="false">IF($A110="","",IF(J110&lt;&gt;"",J110,N110))</f>
        <v/>
      </c>
      <c r="P110" s="13" t="str">
        <f aca="false">IF($A110="","",IF(G110="EF_ID not found","Missing EF",IF(H110&lt;&gt;"OK","Unit mismatch",IF(AND(D110&gt;0,O110=0),"Zero result","OK"))))</f>
        <v/>
      </c>
    </row>
    <row r="111" customFormat="false" ht="15" hidden="false" customHeight="false" outlineLevel="0" collapsed="false">
      <c r="A111" s="24" t="str">
        <f aca="false">IF(Activity_Data!A111="","",Activity_Data!A111)</f>
        <v/>
      </c>
      <c r="B111" s="24" t="str">
        <f aca="false">IF($A111="","",Activity_Data!E111)</f>
        <v/>
      </c>
      <c r="C111" s="24" t="str">
        <f aca="false">IF($A111="","",Activity_Data!F111)</f>
        <v/>
      </c>
      <c r="D111" s="25" t="str">
        <f aca="false">IF($A111="","",Activity_Data!I111)</f>
        <v/>
      </c>
      <c r="E111" s="24" t="str">
        <f aca="false">IF($A111="","",Activity_Data!J111)</f>
        <v/>
      </c>
      <c r="F111" s="24" t="str">
        <f aca="false">IF($A111="","",Activity_Data!K111)</f>
        <v/>
      </c>
      <c r="G111" s="24" t="str">
        <f aca="false">IF($A111="","",IFERROR(INDEX(EF_Library!$E$5:$E$64,MATCH($F111,EF_Library!$A$5:$A$64,0)),"EF_ID not found"))</f>
        <v/>
      </c>
      <c r="H111" s="13" t="str">
        <f aca="false">IF($A111="","",IFERROR(IF(TRIM(MID(G111,FIND("/",G111)+1,60))=TRIM(E111),"OK","Check unit"),"Check unit"))</f>
        <v/>
      </c>
      <c r="I111" s="26" t="str">
        <f aca="false">IF($A111="","",IFERROR(INDEX(EF_Library!$I$5:$I$64,MATCH($F111,EF_Library!$A$5:$A$64,0)),""))</f>
        <v/>
      </c>
      <c r="J111" s="26" t="str">
        <f aca="false">IF(OR($A111="",I111="",I111=0),"",D111*I111)</f>
        <v/>
      </c>
      <c r="K111" s="26" t="str">
        <f aca="false">IF($A111="","",IFERROR(D111*INDEX(EF_Library!$F$5:$F$64,MATCH($F111,EF_Library!$A$5:$A$64,0)),0))</f>
        <v/>
      </c>
      <c r="L111" s="26" t="str">
        <f aca="false">IF($A111="","",IFERROR(D111*INDEX(EF_Library!$G$5:$G$64,MATCH($F111,EF_Library!$A$5:$A$64,0)),0))</f>
        <v/>
      </c>
      <c r="M111" s="26" t="str">
        <f aca="false">IF($A111="","",IFERROR(D111*INDEX(EF_Library!$H$5:$H$64,MATCH($F111,EF_Library!$A$5:$A$64,0)),0))</f>
        <v/>
      </c>
      <c r="N111" s="26" t="str">
        <f aca="false">IF($A111="","",K111+L111*INDEX(GWP_Table!$B$5:$B$12,MATCH("CH4",GWP_Table!$A$5:$A$12,0))+M111*INDEX(GWP_Table!$B$5:$B$12,MATCH("N2O",GWP_Table!$A$5:$A$12,0)))</f>
        <v/>
      </c>
      <c r="O111" s="26" t="str">
        <f aca="false">IF($A111="","",IF(J111&lt;&gt;"",J111,N111))</f>
        <v/>
      </c>
      <c r="P111" s="13" t="str">
        <f aca="false">IF($A111="","",IF(G111="EF_ID not found","Missing EF",IF(H111&lt;&gt;"OK","Unit mismatch",IF(AND(D111&gt;0,O111=0),"Zero result","OK"))))</f>
        <v/>
      </c>
    </row>
    <row r="112" customFormat="false" ht="15" hidden="false" customHeight="false" outlineLevel="0" collapsed="false">
      <c r="A112" s="24" t="str">
        <f aca="false">IF(Activity_Data!A112="","",Activity_Data!A112)</f>
        <v/>
      </c>
      <c r="B112" s="24" t="str">
        <f aca="false">IF($A112="","",Activity_Data!E112)</f>
        <v/>
      </c>
      <c r="C112" s="24" t="str">
        <f aca="false">IF($A112="","",Activity_Data!F112)</f>
        <v/>
      </c>
      <c r="D112" s="25" t="str">
        <f aca="false">IF($A112="","",Activity_Data!I112)</f>
        <v/>
      </c>
      <c r="E112" s="24" t="str">
        <f aca="false">IF($A112="","",Activity_Data!J112)</f>
        <v/>
      </c>
      <c r="F112" s="24" t="str">
        <f aca="false">IF($A112="","",Activity_Data!K112)</f>
        <v/>
      </c>
      <c r="G112" s="24" t="str">
        <f aca="false">IF($A112="","",IFERROR(INDEX(EF_Library!$E$5:$E$64,MATCH($F112,EF_Library!$A$5:$A$64,0)),"EF_ID not found"))</f>
        <v/>
      </c>
      <c r="H112" s="13" t="str">
        <f aca="false">IF($A112="","",IFERROR(IF(TRIM(MID(G112,FIND("/",G112)+1,60))=TRIM(E112),"OK","Check unit"),"Check unit"))</f>
        <v/>
      </c>
      <c r="I112" s="26" t="str">
        <f aca="false">IF($A112="","",IFERROR(INDEX(EF_Library!$I$5:$I$64,MATCH($F112,EF_Library!$A$5:$A$64,0)),""))</f>
        <v/>
      </c>
      <c r="J112" s="26" t="str">
        <f aca="false">IF(OR($A112="",I112="",I112=0),"",D112*I112)</f>
        <v/>
      </c>
      <c r="K112" s="26" t="str">
        <f aca="false">IF($A112="","",IFERROR(D112*INDEX(EF_Library!$F$5:$F$64,MATCH($F112,EF_Library!$A$5:$A$64,0)),0))</f>
        <v/>
      </c>
      <c r="L112" s="26" t="str">
        <f aca="false">IF($A112="","",IFERROR(D112*INDEX(EF_Library!$G$5:$G$64,MATCH($F112,EF_Library!$A$5:$A$64,0)),0))</f>
        <v/>
      </c>
      <c r="M112" s="26" t="str">
        <f aca="false">IF($A112="","",IFERROR(D112*INDEX(EF_Library!$H$5:$H$64,MATCH($F112,EF_Library!$A$5:$A$64,0)),0))</f>
        <v/>
      </c>
      <c r="N112" s="26" t="str">
        <f aca="false">IF($A112="","",K112+L112*INDEX(GWP_Table!$B$5:$B$12,MATCH("CH4",GWP_Table!$A$5:$A$12,0))+M112*INDEX(GWP_Table!$B$5:$B$12,MATCH("N2O",GWP_Table!$A$5:$A$12,0)))</f>
        <v/>
      </c>
      <c r="O112" s="26" t="str">
        <f aca="false">IF($A112="","",IF(J112&lt;&gt;"",J112,N112))</f>
        <v/>
      </c>
      <c r="P112" s="13" t="str">
        <f aca="false">IF($A112="","",IF(G112="EF_ID not found","Missing EF",IF(H112&lt;&gt;"OK","Unit mismatch",IF(AND(D112&gt;0,O112=0),"Zero result","OK"))))</f>
        <v/>
      </c>
    </row>
    <row r="113" customFormat="false" ht="15" hidden="false" customHeight="false" outlineLevel="0" collapsed="false">
      <c r="A113" s="24" t="str">
        <f aca="false">IF(Activity_Data!A113="","",Activity_Data!A113)</f>
        <v/>
      </c>
      <c r="B113" s="24" t="str">
        <f aca="false">IF($A113="","",Activity_Data!E113)</f>
        <v/>
      </c>
      <c r="C113" s="24" t="str">
        <f aca="false">IF($A113="","",Activity_Data!F113)</f>
        <v/>
      </c>
      <c r="D113" s="25" t="str">
        <f aca="false">IF($A113="","",Activity_Data!I113)</f>
        <v/>
      </c>
      <c r="E113" s="24" t="str">
        <f aca="false">IF($A113="","",Activity_Data!J113)</f>
        <v/>
      </c>
      <c r="F113" s="24" t="str">
        <f aca="false">IF($A113="","",Activity_Data!K113)</f>
        <v/>
      </c>
      <c r="G113" s="24" t="str">
        <f aca="false">IF($A113="","",IFERROR(INDEX(EF_Library!$E$5:$E$64,MATCH($F113,EF_Library!$A$5:$A$64,0)),"EF_ID not found"))</f>
        <v/>
      </c>
      <c r="H113" s="13" t="str">
        <f aca="false">IF($A113="","",IFERROR(IF(TRIM(MID(G113,FIND("/",G113)+1,60))=TRIM(E113),"OK","Check unit"),"Check unit"))</f>
        <v/>
      </c>
      <c r="I113" s="26" t="str">
        <f aca="false">IF($A113="","",IFERROR(INDEX(EF_Library!$I$5:$I$64,MATCH($F113,EF_Library!$A$5:$A$64,0)),""))</f>
        <v/>
      </c>
      <c r="J113" s="26" t="str">
        <f aca="false">IF(OR($A113="",I113="",I113=0),"",D113*I113)</f>
        <v/>
      </c>
      <c r="K113" s="26" t="str">
        <f aca="false">IF($A113="","",IFERROR(D113*INDEX(EF_Library!$F$5:$F$64,MATCH($F113,EF_Library!$A$5:$A$64,0)),0))</f>
        <v/>
      </c>
      <c r="L113" s="26" t="str">
        <f aca="false">IF($A113="","",IFERROR(D113*INDEX(EF_Library!$G$5:$G$64,MATCH($F113,EF_Library!$A$5:$A$64,0)),0))</f>
        <v/>
      </c>
      <c r="M113" s="26" t="str">
        <f aca="false">IF($A113="","",IFERROR(D113*INDEX(EF_Library!$H$5:$H$64,MATCH($F113,EF_Library!$A$5:$A$64,0)),0))</f>
        <v/>
      </c>
      <c r="N113" s="26" t="str">
        <f aca="false">IF($A113="","",K113+L113*INDEX(GWP_Table!$B$5:$B$12,MATCH("CH4",GWP_Table!$A$5:$A$12,0))+M113*INDEX(GWP_Table!$B$5:$B$12,MATCH("N2O",GWP_Table!$A$5:$A$12,0)))</f>
        <v/>
      </c>
      <c r="O113" s="26" t="str">
        <f aca="false">IF($A113="","",IF(J113&lt;&gt;"",J113,N113))</f>
        <v/>
      </c>
      <c r="P113" s="13" t="str">
        <f aca="false">IF($A113="","",IF(G113="EF_ID not found","Missing EF",IF(H113&lt;&gt;"OK","Unit mismatch",IF(AND(D113&gt;0,O113=0),"Zero result","OK"))))</f>
        <v/>
      </c>
    </row>
    <row r="114" customFormat="false" ht="15" hidden="false" customHeight="false" outlineLevel="0" collapsed="false">
      <c r="A114" s="24" t="str">
        <f aca="false">IF(Activity_Data!A114="","",Activity_Data!A114)</f>
        <v/>
      </c>
      <c r="B114" s="24" t="str">
        <f aca="false">IF($A114="","",Activity_Data!E114)</f>
        <v/>
      </c>
      <c r="C114" s="24" t="str">
        <f aca="false">IF($A114="","",Activity_Data!F114)</f>
        <v/>
      </c>
      <c r="D114" s="25" t="str">
        <f aca="false">IF($A114="","",Activity_Data!I114)</f>
        <v/>
      </c>
      <c r="E114" s="24" t="str">
        <f aca="false">IF($A114="","",Activity_Data!J114)</f>
        <v/>
      </c>
      <c r="F114" s="24" t="str">
        <f aca="false">IF($A114="","",Activity_Data!K114)</f>
        <v/>
      </c>
      <c r="G114" s="24" t="str">
        <f aca="false">IF($A114="","",IFERROR(INDEX(EF_Library!$E$5:$E$64,MATCH($F114,EF_Library!$A$5:$A$64,0)),"EF_ID not found"))</f>
        <v/>
      </c>
      <c r="H114" s="13" t="str">
        <f aca="false">IF($A114="","",IFERROR(IF(TRIM(MID(G114,FIND("/",G114)+1,60))=TRIM(E114),"OK","Check unit"),"Check unit"))</f>
        <v/>
      </c>
      <c r="I114" s="26" t="str">
        <f aca="false">IF($A114="","",IFERROR(INDEX(EF_Library!$I$5:$I$64,MATCH($F114,EF_Library!$A$5:$A$64,0)),""))</f>
        <v/>
      </c>
      <c r="J114" s="26" t="str">
        <f aca="false">IF(OR($A114="",I114="",I114=0),"",D114*I114)</f>
        <v/>
      </c>
      <c r="K114" s="26" t="str">
        <f aca="false">IF($A114="","",IFERROR(D114*INDEX(EF_Library!$F$5:$F$64,MATCH($F114,EF_Library!$A$5:$A$64,0)),0))</f>
        <v/>
      </c>
      <c r="L114" s="26" t="str">
        <f aca="false">IF($A114="","",IFERROR(D114*INDEX(EF_Library!$G$5:$G$64,MATCH($F114,EF_Library!$A$5:$A$64,0)),0))</f>
        <v/>
      </c>
      <c r="M114" s="26" t="str">
        <f aca="false">IF($A114="","",IFERROR(D114*INDEX(EF_Library!$H$5:$H$64,MATCH($F114,EF_Library!$A$5:$A$64,0)),0))</f>
        <v/>
      </c>
      <c r="N114" s="26" t="str">
        <f aca="false">IF($A114="","",K114+L114*INDEX(GWP_Table!$B$5:$B$12,MATCH("CH4",GWP_Table!$A$5:$A$12,0))+M114*INDEX(GWP_Table!$B$5:$B$12,MATCH("N2O",GWP_Table!$A$5:$A$12,0)))</f>
        <v/>
      </c>
      <c r="O114" s="26" t="str">
        <f aca="false">IF($A114="","",IF(J114&lt;&gt;"",J114,N114))</f>
        <v/>
      </c>
      <c r="P114" s="13" t="str">
        <f aca="false">IF($A114="","",IF(G114="EF_ID not found","Missing EF",IF(H114&lt;&gt;"OK","Unit mismatch",IF(AND(D114&gt;0,O114=0),"Zero result","OK"))))</f>
        <v/>
      </c>
    </row>
    <row r="115" customFormat="false" ht="15" hidden="false" customHeight="false" outlineLevel="0" collapsed="false">
      <c r="A115" s="24" t="str">
        <f aca="false">IF(Activity_Data!A115="","",Activity_Data!A115)</f>
        <v/>
      </c>
      <c r="B115" s="24" t="str">
        <f aca="false">IF($A115="","",Activity_Data!E115)</f>
        <v/>
      </c>
      <c r="C115" s="24" t="str">
        <f aca="false">IF($A115="","",Activity_Data!F115)</f>
        <v/>
      </c>
      <c r="D115" s="25" t="str">
        <f aca="false">IF($A115="","",Activity_Data!I115)</f>
        <v/>
      </c>
      <c r="E115" s="24" t="str">
        <f aca="false">IF($A115="","",Activity_Data!J115)</f>
        <v/>
      </c>
      <c r="F115" s="24" t="str">
        <f aca="false">IF($A115="","",Activity_Data!K115)</f>
        <v/>
      </c>
      <c r="G115" s="24" t="str">
        <f aca="false">IF($A115="","",IFERROR(INDEX(EF_Library!$E$5:$E$64,MATCH($F115,EF_Library!$A$5:$A$64,0)),"EF_ID not found"))</f>
        <v/>
      </c>
      <c r="H115" s="13" t="str">
        <f aca="false">IF($A115="","",IFERROR(IF(TRIM(MID(G115,FIND("/",G115)+1,60))=TRIM(E115),"OK","Check unit"),"Check unit"))</f>
        <v/>
      </c>
      <c r="I115" s="26" t="str">
        <f aca="false">IF($A115="","",IFERROR(INDEX(EF_Library!$I$5:$I$64,MATCH($F115,EF_Library!$A$5:$A$64,0)),""))</f>
        <v/>
      </c>
      <c r="J115" s="26" t="str">
        <f aca="false">IF(OR($A115="",I115="",I115=0),"",D115*I115)</f>
        <v/>
      </c>
      <c r="K115" s="26" t="str">
        <f aca="false">IF($A115="","",IFERROR(D115*INDEX(EF_Library!$F$5:$F$64,MATCH($F115,EF_Library!$A$5:$A$64,0)),0))</f>
        <v/>
      </c>
      <c r="L115" s="26" t="str">
        <f aca="false">IF($A115="","",IFERROR(D115*INDEX(EF_Library!$G$5:$G$64,MATCH($F115,EF_Library!$A$5:$A$64,0)),0))</f>
        <v/>
      </c>
      <c r="M115" s="26" t="str">
        <f aca="false">IF($A115="","",IFERROR(D115*INDEX(EF_Library!$H$5:$H$64,MATCH($F115,EF_Library!$A$5:$A$64,0)),0))</f>
        <v/>
      </c>
      <c r="N115" s="26" t="str">
        <f aca="false">IF($A115="","",K115+L115*INDEX(GWP_Table!$B$5:$B$12,MATCH("CH4",GWP_Table!$A$5:$A$12,0))+M115*INDEX(GWP_Table!$B$5:$B$12,MATCH("N2O",GWP_Table!$A$5:$A$12,0)))</f>
        <v/>
      </c>
      <c r="O115" s="26" t="str">
        <f aca="false">IF($A115="","",IF(J115&lt;&gt;"",J115,N115))</f>
        <v/>
      </c>
      <c r="P115" s="13" t="str">
        <f aca="false">IF($A115="","",IF(G115="EF_ID not found","Missing EF",IF(H115&lt;&gt;"OK","Unit mismatch",IF(AND(D115&gt;0,O115=0),"Zero result","OK"))))</f>
        <v/>
      </c>
    </row>
    <row r="116" customFormat="false" ht="15" hidden="false" customHeight="false" outlineLevel="0" collapsed="false">
      <c r="A116" s="24" t="str">
        <f aca="false">IF(Activity_Data!A116="","",Activity_Data!A116)</f>
        <v/>
      </c>
      <c r="B116" s="24" t="str">
        <f aca="false">IF($A116="","",Activity_Data!E116)</f>
        <v/>
      </c>
      <c r="C116" s="24" t="str">
        <f aca="false">IF($A116="","",Activity_Data!F116)</f>
        <v/>
      </c>
      <c r="D116" s="25" t="str">
        <f aca="false">IF($A116="","",Activity_Data!I116)</f>
        <v/>
      </c>
      <c r="E116" s="24" t="str">
        <f aca="false">IF($A116="","",Activity_Data!J116)</f>
        <v/>
      </c>
      <c r="F116" s="24" t="str">
        <f aca="false">IF($A116="","",Activity_Data!K116)</f>
        <v/>
      </c>
      <c r="G116" s="24" t="str">
        <f aca="false">IF($A116="","",IFERROR(INDEX(EF_Library!$E$5:$E$64,MATCH($F116,EF_Library!$A$5:$A$64,0)),"EF_ID not found"))</f>
        <v/>
      </c>
      <c r="H116" s="13" t="str">
        <f aca="false">IF($A116="","",IFERROR(IF(TRIM(MID(G116,FIND("/",G116)+1,60))=TRIM(E116),"OK","Check unit"),"Check unit"))</f>
        <v/>
      </c>
      <c r="I116" s="26" t="str">
        <f aca="false">IF($A116="","",IFERROR(INDEX(EF_Library!$I$5:$I$64,MATCH($F116,EF_Library!$A$5:$A$64,0)),""))</f>
        <v/>
      </c>
      <c r="J116" s="26" t="str">
        <f aca="false">IF(OR($A116="",I116="",I116=0),"",D116*I116)</f>
        <v/>
      </c>
      <c r="K116" s="26" t="str">
        <f aca="false">IF($A116="","",IFERROR(D116*INDEX(EF_Library!$F$5:$F$64,MATCH($F116,EF_Library!$A$5:$A$64,0)),0))</f>
        <v/>
      </c>
      <c r="L116" s="26" t="str">
        <f aca="false">IF($A116="","",IFERROR(D116*INDEX(EF_Library!$G$5:$G$64,MATCH($F116,EF_Library!$A$5:$A$64,0)),0))</f>
        <v/>
      </c>
      <c r="M116" s="26" t="str">
        <f aca="false">IF($A116="","",IFERROR(D116*INDEX(EF_Library!$H$5:$H$64,MATCH($F116,EF_Library!$A$5:$A$64,0)),0))</f>
        <v/>
      </c>
      <c r="N116" s="26" t="str">
        <f aca="false">IF($A116="","",K116+L116*INDEX(GWP_Table!$B$5:$B$12,MATCH("CH4",GWP_Table!$A$5:$A$12,0))+M116*INDEX(GWP_Table!$B$5:$B$12,MATCH("N2O",GWP_Table!$A$5:$A$12,0)))</f>
        <v/>
      </c>
      <c r="O116" s="26" t="str">
        <f aca="false">IF($A116="","",IF(J116&lt;&gt;"",J116,N116))</f>
        <v/>
      </c>
      <c r="P116" s="13" t="str">
        <f aca="false">IF($A116="","",IF(G116="EF_ID not found","Missing EF",IF(H116&lt;&gt;"OK","Unit mismatch",IF(AND(D116&gt;0,O116=0),"Zero result","OK"))))</f>
        <v/>
      </c>
    </row>
    <row r="117" customFormat="false" ht="15" hidden="false" customHeight="false" outlineLevel="0" collapsed="false">
      <c r="A117" s="24" t="str">
        <f aca="false">IF(Activity_Data!A117="","",Activity_Data!A117)</f>
        <v/>
      </c>
      <c r="B117" s="24" t="str">
        <f aca="false">IF($A117="","",Activity_Data!E117)</f>
        <v/>
      </c>
      <c r="C117" s="24" t="str">
        <f aca="false">IF($A117="","",Activity_Data!F117)</f>
        <v/>
      </c>
      <c r="D117" s="25" t="str">
        <f aca="false">IF($A117="","",Activity_Data!I117)</f>
        <v/>
      </c>
      <c r="E117" s="24" t="str">
        <f aca="false">IF($A117="","",Activity_Data!J117)</f>
        <v/>
      </c>
      <c r="F117" s="24" t="str">
        <f aca="false">IF($A117="","",Activity_Data!K117)</f>
        <v/>
      </c>
      <c r="G117" s="24" t="str">
        <f aca="false">IF($A117="","",IFERROR(INDEX(EF_Library!$E$5:$E$64,MATCH($F117,EF_Library!$A$5:$A$64,0)),"EF_ID not found"))</f>
        <v/>
      </c>
      <c r="H117" s="13" t="str">
        <f aca="false">IF($A117="","",IFERROR(IF(TRIM(MID(G117,FIND("/",G117)+1,60))=TRIM(E117),"OK","Check unit"),"Check unit"))</f>
        <v/>
      </c>
      <c r="I117" s="26" t="str">
        <f aca="false">IF($A117="","",IFERROR(INDEX(EF_Library!$I$5:$I$64,MATCH($F117,EF_Library!$A$5:$A$64,0)),""))</f>
        <v/>
      </c>
      <c r="J117" s="26" t="str">
        <f aca="false">IF(OR($A117="",I117="",I117=0),"",D117*I117)</f>
        <v/>
      </c>
      <c r="K117" s="26" t="str">
        <f aca="false">IF($A117="","",IFERROR(D117*INDEX(EF_Library!$F$5:$F$64,MATCH($F117,EF_Library!$A$5:$A$64,0)),0))</f>
        <v/>
      </c>
      <c r="L117" s="26" t="str">
        <f aca="false">IF($A117="","",IFERROR(D117*INDEX(EF_Library!$G$5:$G$64,MATCH($F117,EF_Library!$A$5:$A$64,0)),0))</f>
        <v/>
      </c>
      <c r="M117" s="26" t="str">
        <f aca="false">IF($A117="","",IFERROR(D117*INDEX(EF_Library!$H$5:$H$64,MATCH($F117,EF_Library!$A$5:$A$64,0)),0))</f>
        <v/>
      </c>
      <c r="N117" s="26" t="str">
        <f aca="false">IF($A117="","",K117+L117*INDEX(GWP_Table!$B$5:$B$12,MATCH("CH4",GWP_Table!$A$5:$A$12,0))+M117*INDEX(GWP_Table!$B$5:$B$12,MATCH("N2O",GWP_Table!$A$5:$A$12,0)))</f>
        <v/>
      </c>
      <c r="O117" s="26" t="str">
        <f aca="false">IF($A117="","",IF(J117&lt;&gt;"",J117,N117))</f>
        <v/>
      </c>
      <c r="P117" s="13" t="str">
        <f aca="false">IF($A117="","",IF(G117="EF_ID not found","Missing EF",IF(H117&lt;&gt;"OK","Unit mismatch",IF(AND(D117&gt;0,O117=0),"Zero result","OK"))))</f>
        <v/>
      </c>
    </row>
    <row r="118" customFormat="false" ht="15" hidden="false" customHeight="false" outlineLevel="0" collapsed="false">
      <c r="A118" s="24" t="str">
        <f aca="false">IF(Activity_Data!A118="","",Activity_Data!A118)</f>
        <v/>
      </c>
      <c r="B118" s="24" t="str">
        <f aca="false">IF($A118="","",Activity_Data!E118)</f>
        <v/>
      </c>
      <c r="C118" s="24" t="str">
        <f aca="false">IF($A118="","",Activity_Data!F118)</f>
        <v/>
      </c>
      <c r="D118" s="25" t="str">
        <f aca="false">IF($A118="","",Activity_Data!I118)</f>
        <v/>
      </c>
      <c r="E118" s="24" t="str">
        <f aca="false">IF($A118="","",Activity_Data!J118)</f>
        <v/>
      </c>
      <c r="F118" s="24" t="str">
        <f aca="false">IF($A118="","",Activity_Data!K118)</f>
        <v/>
      </c>
      <c r="G118" s="24" t="str">
        <f aca="false">IF($A118="","",IFERROR(INDEX(EF_Library!$E$5:$E$64,MATCH($F118,EF_Library!$A$5:$A$64,0)),"EF_ID not found"))</f>
        <v/>
      </c>
      <c r="H118" s="13" t="str">
        <f aca="false">IF($A118="","",IFERROR(IF(TRIM(MID(G118,FIND("/",G118)+1,60))=TRIM(E118),"OK","Check unit"),"Check unit"))</f>
        <v/>
      </c>
      <c r="I118" s="26" t="str">
        <f aca="false">IF($A118="","",IFERROR(INDEX(EF_Library!$I$5:$I$64,MATCH($F118,EF_Library!$A$5:$A$64,0)),""))</f>
        <v/>
      </c>
      <c r="J118" s="26" t="str">
        <f aca="false">IF(OR($A118="",I118="",I118=0),"",D118*I118)</f>
        <v/>
      </c>
      <c r="K118" s="26" t="str">
        <f aca="false">IF($A118="","",IFERROR(D118*INDEX(EF_Library!$F$5:$F$64,MATCH($F118,EF_Library!$A$5:$A$64,0)),0))</f>
        <v/>
      </c>
      <c r="L118" s="26" t="str">
        <f aca="false">IF($A118="","",IFERROR(D118*INDEX(EF_Library!$G$5:$G$64,MATCH($F118,EF_Library!$A$5:$A$64,0)),0))</f>
        <v/>
      </c>
      <c r="M118" s="26" t="str">
        <f aca="false">IF($A118="","",IFERROR(D118*INDEX(EF_Library!$H$5:$H$64,MATCH($F118,EF_Library!$A$5:$A$64,0)),0))</f>
        <v/>
      </c>
      <c r="N118" s="26" t="str">
        <f aca="false">IF($A118="","",K118+L118*INDEX(GWP_Table!$B$5:$B$12,MATCH("CH4",GWP_Table!$A$5:$A$12,0))+M118*INDEX(GWP_Table!$B$5:$B$12,MATCH("N2O",GWP_Table!$A$5:$A$12,0)))</f>
        <v/>
      </c>
      <c r="O118" s="26" t="str">
        <f aca="false">IF($A118="","",IF(J118&lt;&gt;"",J118,N118))</f>
        <v/>
      </c>
      <c r="P118" s="13" t="str">
        <f aca="false">IF($A118="","",IF(G118="EF_ID not found","Missing EF",IF(H118&lt;&gt;"OK","Unit mismatch",IF(AND(D118&gt;0,O118=0),"Zero result","OK"))))</f>
        <v/>
      </c>
    </row>
    <row r="119" customFormat="false" ht="15" hidden="false" customHeight="false" outlineLevel="0" collapsed="false">
      <c r="A119" s="24" t="str">
        <f aca="false">IF(Activity_Data!A119="","",Activity_Data!A119)</f>
        <v/>
      </c>
      <c r="B119" s="24" t="str">
        <f aca="false">IF($A119="","",Activity_Data!E119)</f>
        <v/>
      </c>
      <c r="C119" s="24" t="str">
        <f aca="false">IF($A119="","",Activity_Data!F119)</f>
        <v/>
      </c>
      <c r="D119" s="25" t="str">
        <f aca="false">IF($A119="","",Activity_Data!I119)</f>
        <v/>
      </c>
      <c r="E119" s="24" t="str">
        <f aca="false">IF($A119="","",Activity_Data!J119)</f>
        <v/>
      </c>
      <c r="F119" s="24" t="str">
        <f aca="false">IF($A119="","",Activity_Data!K119)</f>
        <v/>
      </c>
      <c r="G119" s="24" t="str">
        <f aca="false">IF($A119="","",IFERROR(INDEX(EF_Library!$E$5:$E$64,MATCH($F119,EF_Library!$A$5:$A$64,0)),"EF_ID not found"))</f>
        <v/>
      </c>
      <c r="H119" s="13" t="str">
        <f aca="false">IF($A119="","",IFERROR(IF(TRIM(MID(G119,FIND("/",G119)+1,60))=TRIM(E119),"OK","Check unit"),"Check unit"))</f>
        <v/>
      </c>
      <c r="I119" s="26" t="str">
        <f aca="false">IF($A119="","",IFERROR(INDEX(EF_Library!$I$5:$I$64,MATCH($F119,EF_Library!$A$5:$A$64,0)),""))</f>
        <v/>
      </c>
      <c r="J119" s="26" t="str">
        <f aca="false">IF(OR($A119="",I119="",I119=0),"",D119*I119)</f>
        <v/>
      </c>
      <c r="K119" s="26" t="str">
        <f aca="false">IF($A119="","",IFERROR(D119*INDEX(EF_Library!$F$5:$F$64,MATCH($F119,EF_Library!$A$5:$A$64,0)),0))</f>
        <v/>
      </c>
      <c r="L119" s="26" t="str">
        <f aca="false">IF($A119="","",IFERROR(D119*INDEX(EF_Library!$G$5:$G$64,MATCH($F119,EF_Library!$A$5:$A$64,0)),0))</f>
        <v/>
      </c>
      <c r="M119" s="26" t="str">
        <f aca="false">IF($A119="","",IFERROR(D119*INDEX(EF_Library!$H$5:$H$64,MATCH($F119,EF_Library!$A$5:$A$64,0)),0))</f>
        <v/>
      </c>
      <c r="N119" s="26" t="str">
        <f aca="false">IF($A119="","",K119+L119*INDEX(GWP_Table!$B$5:$B$12,MATCH("CH4",GWP_Table!$A$5:$A$12,0))+M119*INDEX(GWP_Table!$B$5:$B$12,MATCH("N2O",GWP_Table!$A$5:$A$12,0)))</f>
        <v/>
      </c>
      <c r="O119" s="26" t="str">
        <f aca="false">IF($A119="","",IF(J119&lt;&gt;"",J119,N119))</f>
        <v/>
      </c>
      <c r="P119" s="13" t="str">
        <f aca="false">IF($A119="","",IF(G119="EF_ID not found","Missing EF",IF(H119&lt;&gt;"OK","Unit mismatch",IF(AND(D119&gt;0,O119=0),"Zero result","OK"))))</f>
        <v/>
      </c>
    </row>
    <row r="120" customFormat="false" ht="15" hidden="false" customHeight="false" outlineLevel="0" collapsed="false">
      <c r="A120" s="24" t="str">
        <f aca="false">IF(Activity_Data!A120="","",Activity_Data!A120)</f>
        <v/>
      </c>
      <c r="B120" s="24" t="str">
        <f aca="false">IF($A120="","",Activity_Data!E120)</f>
        <v/>
      </c>
      <c r="C120" s="24" t="str">
        <f aca="false">IF($A120="","",Activity_Data!F120)</f>
        <v/>
      </c>
      <c r="D120" s="25" t="str">
        <f aca="false">IF($A120="","",Activity_Data!I120)</f>
        <v/>
      </c>
      <c r="E120" s="24" t="str">
        <f aca="false">IF($A120="","",Activity_Data!J120)</f>
        <v/>
      </c>
      <c r="F120" s="24" t="str">
        <f aca="false">IF($A120="","",Activity_Data!K120)</f>
        <v/>
      </c>
      <c r="G120" s="24" t="str">
        <f aca="false">IF($A120="","",IFERROR(INDEX(EF_Library!$E$5:$E$64,MATCH($F120,EF_Library!$A$5:$A$64,0)),"EF_ID not found"))</f>
        <v/>
      </c>
      <c r="H120" s="13" t="str">
        <f aca="false">IF($A120="","",IFERROR(IF(TRIM(MID(G120,FIND("/",G120)+1,60))=TRIM(E120),"OK","Check unit"),"Check unit"))</f>
        <v/>
      </c>
      <c r="I120" s="26" t="str">
        <f aca="false">IF($A120="","",IFERROR(INDEX(EF_Library!$I$5:$I$64,MATCH($F120,EF_Library!$A$5:$A$64,0)),""))</f>
        <v/>
      </c>
      <c r="J120" s="26" t="str">
        <f aca="false">IF(OR($A120="",I120="",I120=0),"",D120*I120)</f>
        <v/>
      </c>
      <c r="K120" s="26" t="str">
        <f aca="false">IF($A120="","",IFERROR(D120*INDEX(EF_Library!$F$5:$F$64,MATCH($F120,EF_Library!$A$5:$A$64,0)),0))</f>
        <v/>
      </c>
      <c r="L120" s="26" t="str">
        <f aca="false">IF($A120="","",IFERROR(D120*INDEX(EF_Library!$G$5:$G$64,MATCH($F120,EF_Library!$A$5:$A$64,0)),0))</f>
        <v/>
      </c>
      <c r="M120" s="26" t="str">
        <f aca="false">IF($A120="","",IFERROR(D120*INDEX(EF_Library!$H$5:$H$64,MATCH($F120,EF_Library!$A$5:$A$64,0)),0))</f>
        <v/>
      </c>
      <c r="N120" s="26" t="str">
        <f aca="false">IF($A120="","",K120+L120*INDEX(GWP_Table!$B$5:$B$12,MATCH("CH4",GWP_Table!$A$5:$A$12,0))+M120*INDEX(GWP_Table!$B$5:$B$12,MATCH("N2O",GWP_Table!$A$5:$A$12,0)))</f>
        <v/>
      </c>
      <c r="O120" s="26" t="str">
        <f aca="false">IF($A120="","",IF(J120&lt;&gt;"",J120,N120))</f>
        <v/>
      </c>
      <c r="P120" s="13" t="str">
        <f aca="false">IF($A120="","",IF(G120="EF_ID not found","Missing EF",IF(H120&lt;&gt;"OK","Unit mismatch",IF(AND(D120&gt;0,O120=0),"Zero result","OK"))))</f>
        <v/>
      </c>
    </row>
    <row r="121" customFormat="false" ht="15" hidden="false" customHeight="false" outlineLevel="0" collapsed="false">
      <c r="A121" s="24" t="str">
        <f aca="false">IF(Activity_Data!A121="","",Activity_Data!A121)</f>
        <v/>
      </c>
      <c r="B121" s="24" t="str">
        <f aca="false">IF($A121="","",Activity_Data!E121)</f>
        <v/>
      </c>
      <c r="C121" s="24" t="str">
        <f aca="false">IF($A121="","",Activity_Data!F121)</f>
        <v/>
      </c>
      <c r="D121" s="25" t="str">
        <f aca="false">IF($A121="","",Activity_Data!I121)</f>
        <v/>
      </c>
      <c r="E121" s="24" t="str">
        <f aca="false">IF($A121="","",Activity_Data!J121)</f>
        <v/>
      </c>
      <c r="F121" s="24" t="str">
        <f aca="false">IF($A121="","",Activity_Data!K121)</f>
        <v/>
      </c>
      <c r="G121" s="24" t="str">
        <f aca="false">IF($A121="","",IFERROR(INDEX(EF_Library!$E$5:$E$64,MATCH($F121,EF_Library!$A$5:$A$64,0)),"EF_ID not found"))</f>
        <v/>
      </c>
      <c r="H121" s="13" t="str">
        <f aca="false">IF($A121="","",IFERROR(IF(TRIM(MID(G121,FIND("/",G121)+1,60))=TRIM(E121),"OK","Check unit"),"Check unit"))</f>
        <v/>
      </c>
      <c r="I121" s="26" t="str">
        <f aca="false">IF($A121="","",IFERROR(INDEX(EF_Library!$I$5:$I$64,MATCH($F121,EF_Library!$A$5:$A$64,0)),""))</f>
        <v/>
      </c>
      <c r="J121" s="26" t="str">
        <f aca="false">IF(OR($A121="",I121="",I121=0),"",D121*I121)</f>
        <v/>
      </c>
      <c r="K121" s="26" t="str">
        <f aca="false">IF($A121="","",IFERROR(D121*INDEX(EF_Library!$F$5:$F$64,MATCH($F121,EF_Library!$A$5:$A$64,0)),0))</f>
        <v/>
      </c>
      <c r="L121" s="26" t="str">
        <f aca="false">IF($A121="","",IFERROR(D121*INDEX(EF_Library!$G$5:$G$64,MATCH($F121,EF_Library!$A$5:$A$64,0)),0))</f>
        <v/>
      </c>
      <c r="M121" s="26" t="str">
        <f aca="false">IF($A121="","",IFERROR(D121*INDEX(EF_Library!$H$5:$H$64,MATCH($F121,EF_Library!$A$5:$A$64,0)),0))</f>
        <v/>
      </c>
      <c r="N121" s="26" t="str">
        <f aca="false">IF($A121="","",K121+L121*INDEX(GWP_Table!$B$5:$B$12,MATCH("CH4",GWP_Table!$A$5:$A$12,0))+M121*INDEX(GWP_Table!$B$5:$B$12,MATCH("N2O",GWP_Table!$A$5:$A$12,0)))</f>
        <v/>
      </c>
      <c r="O121" s="26" t="str">
        <f aca="false">IF($A121="","",IF(J121&lt;&gt;"",J121,N121))</f>
        <v/>
      </c>
      <c r="P121" s="13" t="str">
        <f aca="false">IF($A121="","",IF(G121="EF_ID not found","Missing EF",IF(H121&lt;&gt;"OK","Unit mismatch",IF(AND(D121&gt;0,O121=0),"Zero result","OK"))))</f>
        <v/>
      </c>
    </row>
    <row r="122" customFormat="false" ht="15" hidden="false" customHeight="false" outlineLevel="0" collapsed="false">
      <c r="A122" s="24" t="str">
        <f aca="false">IF(Activity_Data!A122="","",Activity_Data!A122)</f>
        <v/>
      </c>
      <c r="B122" s="24" t="str">
        <f aca="false">IF($A122="","",Activity_Data!E122)</f>
        <v/>
      </c>
      <c r="C122" s="24" t="str">
        <f aca="false">IF($A122="","",Activity_Data!F122)</f>
        <v/>
      </c>
      <c r="D122" s="25" t="str">
        <f aca="false">IF($A122="","",Activity_Data!I122)</f>
        <v/>
      </c>
      <c r="E122" s="24" t="str">
        <f aca="false">IF($A122="","",Activity_Data!J122)</f>
        <v/>
      </c>
      <c r="F122" s="24" t="str">
        <f aca="false">IF($A122="","",Activity_Data!K122)</f>
        <v/>
      </c>
      <c r="G122" s="24" t="str">
        <f aca="false">IF($A122="","",IFERROR(INDEX(EF_Library!$E$5:$E$64,MATCH($F122,EF_Library!$A$5:$A$64,0)),"EF_ID not found"))</f>
        <v/>
      </c>
      <c r="H122" s="13" t="str">
        <f aca="false">IF($A122="","",IFERROR(IF(TRIM(MID(G122,FIND("/",G122)+1,60))=TRIM(E122),"OK","Check unit"),"Check unit"))</f>
        <v/>
      </c>
      <c r="I122" s="26" t="str">
        <f aca="false">IF($A122="","",IFERROR(INDEX(EF_Library!$I$5:$I$64,MATCH($F122,EF_Library!$A$5:$A$64,0)),""))</f>
        <v/>
      </c>
      <c r="J122" s="26" t="str">
        <f aca="false">IF(OR($A122="",I122="",I122=0),"",D122*I122)</f>
        <v/>
      </c>
      <c r="K122" s="26" t="str">
        <f aca="false">IF($A122="","",IFERROR(D122*INDEX(EF_Library!$F$5:$F$64,MATCH($F122,EF_Library!$A$5:$A$64,0)),0))</f>
        <v/>
      </c>
      <c r="L122" s="26" t="str">
        <f aca="false">IF($A122="","",IFERROR(D122*INDEX(EF_Library!$G$5:$G$64,MATCH($F122,EF_Library!$A$5:$A$64,0)),0))</f>
        <v/>
      </c>
      <c r="M122" s="26" t="str">
        <f aca="false">IF($A122="","",IFERROR(D122*INDEX(EF_Library!$H$5:$H$64,MATCH($F122,EF_Library!$A$5:$A$64,0)),0))</f>
        <v/>
      </c>
      <c r="N122" s="26" t="str">
        <f aca="false">IF($A122="","",K122+L122*INDEX(GWP_Table!$B$5:$B$12,MATCH("CH4",GWP_Table!$A$5:$A$12,0))+M122*INDEX(GWP_Table!$B$5:$B$12,MATCH("N2O",GWP_Table!$A$5:$A$12,0)))</f>
        <v/>
      </c>
      <c r="O122" s="26" t="str">
        <f aca="false">IF($A122="","",IF(J122&lt;&gt;"",J122,N122))</f>
        <v/>
      </c>
      <c r="P122" s="13" t="str">
        <f aca="false">IF($A122="","",IF(G122="EF_ID not found","Missing EF",IF(H122&lt;&gt;"OK","Unit mismatch",IF(AND(D122&gt;0,O122=0),"Zero result","OK"))))</f>
        <v/>
      </c>
    </row>
    <row r="123" customFormat="false" ht="15" hidden="false" customHeight="false" outlineLevel="0" collapsed="false">
      <c r="A123" s="24" t="str">
        <f aca="false">IF(Activity_Data!A123="","",Activity_Data!A123)</f>
        <v/>
      </c>
      <c r="B123" s="24" t="str">
        <f aca="false">IF($A123="","",Activity_Data!E123)</f>
        <v/>
      </c>
      <c r="C123" s="24" t="str">
        <f aca="false">IF($A123="","",Activity_Data!F123)</f>
        <v/>
      </c>
      <c r="D123" s="25" t="str">
        <f aca="false">IF($A123="","",Activity_Data!I123)</f>
        <v/>
      </c>
      <c r="E123" s="24" t="str">
        <f aca="false">IF($A123="","",Activity_Data!J123)</f>
        <v/>
      </c>
      <c r="F123" s="24" t="str">
        <f aca="false">IF($A123="","",Activity_Data!K123)</f>
        <v/>
      </c>
      <c r="G123" s="24" t="str">
        <f aca="false">IF($A123="","",IFERROR(INDEX(EF_Library!$E$5:$E$64,MATCH($F123,EF_Library!$A$5:$A$64,0)),"EF_ID not found"))</f>
        <v/>
      </c>
      <c r="H123" s="13" t="str">
        <f aca="false">IF($A123="","",IFERROR(IF(TRIM(MID(G123,FIND("/",G123)+1,60))=TRIM(E123),"OK","Check unit"),"Check unit"))</f>
        <v/>
      </c>
      <c r="I123" s="26" t="str">
        <f aca="false">IF($A123="","",IFERROR(INDEX(EF_Library!$I$5:$I$64,MATCH($F123,EF_Library!$A$5:$A$64,0)),""))</f>
        <v/>
      </c>
      <c r="J123" s="26" t="str">
        <f aca="false">IF(OR($A123="",I123="",I123=0),"",D123*I123)</f>
        <v/>
      </c>
      <c r="K123" s="26" t="str">
        <f aca="false">IF($A123="","",IFERROR(D123*INDEX(EF_Library!$F$5:$F$64,MATCH($F123,EF_Library!$A$5:$A$64,0)),0))</f>
        <v/>
      </c>
      <c r="L123" s="26" t="str">
        <f aca="false">IF($A123="","",IFERROR(D123*INDEX(EF_Library!$G$5:$G$64,MATCH($F123,EF_Library!$A$5:$A$64,0)),0))</f>
        <v/>
      </c>
      <c r="M123" s="26" t="str">
        <f aca="false">IF($A123="","",IFERROR(D123*INDEX(EF_Library!$H$5:$H$64,MATCH($F123,EF_Library!$A$5:$A$64,0)),0))</f>
        <v/>
      </c>
      <c r="N123" s="26" t="str">
        <f aca="false">IF($A123="","",K123+L123*INDEX(GWP_Table!$B$5:$B$12,MATCH("CH4",GWP_Table!$A$5:$A$12,0))+M123*INDEX(GWP_Table!$B$5:$B$12,MATCH("N2O",GWP_Table!$A$5:$A$12,0)))</f>
        <v/>
      </c>
      <c r="O123" s="26" t="str">
        <f aca="false">IF($A123="","",IF(J123&lt;&gt;"",J123,N123))</f>
        <v/>
      </c>
      <c r="P123" s="13" t="str">
        <f aca="false">IF($A123="","",IF(G123="EF_ID not found","Missing EF",IF(H123&lt;&gt;"OK","Unit mismatch",IF(AND(D123&gt;0,O123=0),"Zero result","OK"))))</f>
        <v/>
      </c>
    </row>
    <row r="124" customFormat="false" ht="15" hidden="false" customHeight="false" outlineLevel="0" collapsed="false">
      <c r="A124" s="24" t="str">
        <f aca="false">IF(Activity_Data!A124="","",Activity_Data!A124)</f>
        <v/>
      </c>
      <c r="B124" s="24" t="str">
        <f aca="false">IF($A124="","",Activity_Data!E124)</f>
        <v/>
      </c>
      <c r="C124" s="24" t="str">
        <f aca="false">IF($A124="","",Activity_Data!F124)</f>
        <v/>
      </c>
      <c r="D124" s="25" t="str">
        <f aca="false">IF($A124="","",Activity_Data!I124)</f>
        <v/>
      </c>
      <c r="E124" s="24" t="str">
        <f aca="false">IF($A124="","",Activity_Data!J124)</f>
        <v/>
      </c>
      <c r="F124" s="24" t="str">
        <f aca="false">IF($A124="","",Activity_Data!K124)</f>
        <v/>
      </c>
      <c r="G124" s="24" t="str">
        <f aca="false">IF($A124="","",IFERROR(INDEX(EF_Library!$E$5:$E$64,MATCH($F124,EF_Library!$A$5:$A$64,0)),"EF_ID not found"))</f>
        <v/>
      </c>
      <c r="H124" s="13" t="str">
        <f aca="false">IF($A124="","",IFERROR(IF(TRIM(MID(G124,FIND("/",G124)+1,60))=TRIM(E124),"OK","Check unit"),"Check unit"))</f>
        <v/>
      </c>
      <c r="I124" s="26" t="str">
        <f aca="false">IF($A124="","",IFERROR(INDEX(EF_Library!$I$5:$I$64,MATCH($F124,EF_Library!$A$5:$A$64,0)),""))</f>
        <v/>
      </c>
      <c r="J124" s="26" t="str">
        <f aca="false">IF(OR($A124="",I124="",I124=0),"",D124*I124)</f>
        <v/>
      </c>
      <c r="K124" s="26" t="str">
        <f aca="false">IF($A124="","",IFERROR(D124*INDEX(EF_Library!$F$5:$F$64,MATCH($F124,EF_Library!$A$5:$A$64,0)),0))</f>
        <v/>
      </c>
      <c r="L124" s="26" t="str">
        <f aca="false">IF($A124="","",IFERROR(D124*INDEX(EF_Library!$G$5:$G$64,MATCH($F124,EF_Library!$A$5:$A$64,0)),0))</f>
        <v/>
      </c>
      <c r="M124" s="26" t="str">
        <f aca="false">IF($A124="","",IFERROR(D124*INDEX(EF_Library!$H$5:$H$64,MATCH($F124,EF_Library!$A$5:$A$64,0)),0))</f>
        <v/>
      </c>
      <c r="N124" s="26" t="str">
        <f aca="false">IF($A124="","",K124+L124*INDEX(GWP_Table!$B$5:$B$12,MATCH("CH4",GWP_Table!$A$5:$A$12,0))+M124*INDEX(GWP_Table!$B$5:$B$12,MATCH("N2O",GWP_Table!$A$5:$A$12,0)))</f>
        <v/>
      </c>
      <c r="O124" s="26" t="str">
        <f aca="false">IF($A124="","",IF(J124&lt;&gt;"",J124,N124))</f>
        <v/>
      </c>
      <c r="P124" s="13" t="str">
        <f aca="false">IF($A124="","",IF(G124="EF_ID not found","Missing EF",IF(H124&lt;&gt;"OK","Unit mismatch",IF(AND(D124&gt;0,O124=0),"Zero result","OK"))))</f>
        <v/>
      </c>
    </row>
    <row r="125" customFormat="false" ht="15" hidden="false" customHeight="false" outlineLevel="0" collapsed="false">
      <c r="A125" s="24" t="str">
        <f aca="false">IF(Activity_Data!A125="","",Activity_Data!A125)</f>
        <v/>
      </c>
      <c r="B125" s="24" t="str">
        <f aca="false">IF($A125="","",Activity_Data!E125)</f>
        <v/>
      </c>
      <c r="C125" s="24" t="str">
        <f aca="false">IF($A125="","",Activity_Data!F125)</f>
        <v/>
      </c>
      <c r="D125" s="25" t="str">
        <f aca="false">IF($A125="","",Activity_Data!I125)</f>
        <v/>
      </c>
      <c r="E125" s="24" t="str">
        <f aca="false">IF($A125="","",Activity_Data!J125)</f>
        <v/>
      </c>
      <c r="F125" s="24" t="str">
        <f aca="false">IF($A125="","",Activity_Data!K125)</f>
        <v/>
      </c>
      <c r="G125" s="24" t="str">
        <f aca="false">IF($A125="","",IFERROR(INDEX(EF_Library!$E$5:$E$64,MATCH($F125,EF_Library!$A$5:$A$64,0)),"EF_ID not found"))</f>
        <v/>
      </c>
      <c r="H125" s="13" t="str">
        <f aca="false">IF($A125="","",IFERROR(IF(TRIM(MID(G125,FIND("/",G125)+1,60))=TRIM(E125),"OK","Check unit"),"Check unit"))</f>
        <v/>
      </c>
      <c r="I125" s="26" t="str">
        <f aca="false">IF($A125="","",IFERROR(INDEX(EF_Library!$I$5:$I$64,MATCH($F125,EF_Library!$A$5:$A$64,0)),""))</f>
        <v/>
      </c>
      <c r="J125" s="26" t="str">
        <f aca="false">IF(OR($A125="",I125="",I125=0),"",D125*I125)</f>
        <v/>
      </c>
      <c r="K125" s="26" t="str">
        <f aca="false">IF($A125="","",IFERROR(D125*INDEX(EF_Library!$F$5:$F$64,MATCH($F125,EF_Library!$A$5:$A$64,0)),0))</f>
        <v/>
      </c>
      <c r="L125" s="26" t="str">
        <f aca="false">IF($A125="","",IFERROR(D125*INDEX(EF_Library!$G$5:$G$64,MATCH($F125,EF_Library!$A$5:$A$64,0)),0))</f>
        <v/>
      </c>
      <c r="M125" s="26" t="str">
        <f aca="false">IF($A125="","",IFERROR(D125*INDEX(EF_Library!$H$5:$H$64,MATCH($F125,EF_Library!$A$5:$A$64,0)),0))</f>
        <v/>
      </c>
      <c r="N125" s="26" t="str">
        <f aca="false">IF($A125="","",K125+L125*INDEX(GWP_Table!$B$5:$B$12,MATCH("CH4",GWP_Table!$A$5:$A$12,0))+M125*INDEX(GWP_Table!$B$5:$B$12,MATCH("N2O",GWP_Table!$A$5:$A$12,0)))</f>
        <v/>
      </c>
      <c r="O125" s="26" t="str">
        <f aca="false">IF($A125="","",IF(J125&lt;&gt;"",J125,N125))</f>
        <v/>
      </c>
      <c r="P125" s="13" t="str">
        <f aca="false">IF($A125="","",IF(G125="EF_ID not found","Missing EF",IF(H125&lt;&gt;"OK","Unit mismatch",IF(AND(D125&gt;0,O125=0),"Zero result","OK"))))</f>
        <v/>
      </c>
    </row>
    <row r="126" customFormat="false" ht="15" hidden="false" customHeight="false" outlineLevel="0" collapsed="false">
      <c r="A126" s="24" t="str">
        <f aca="false">IF(Activity_Data!A126="","",Activity_Data!A126)</f>
        <v/>
      </c>
      <c r="B126" s="24" t="str">
        <f aca="false">IF($A126="","",Activity_Data!E126)</f>
        <v/>
      </c>
      <c r="C126" s="24" t="str">
        <f aca="false">IF($A126="","",Activity_Data!F126)</f>
        <v/>
      </c>
      <c r="D126" s="25" t="str">
        <f aca="false">IF($A126="","",Activity_Data!I126)</f>
        <v/>
      </c>
      <c r="E126" s="24" t="str">
        <f aca="false">IF($A126="","",Activity_Data!J126)</f>
        <v/>
      </c>
      <c r="F126" s="24" t="str">
        <f aca="false">IF($A126="","",Activity_Data!K126)</f>
        <v/>
      </c>
      <c r="G126" s="24" t="str">
        <f aca="false">IF($A126="","",IFERROR(INDEX(EF_Library!$E$5:$E$64,MATCH($F126,EF_Library!$A$5:$A$64,0)),"EF_ID not found"))</f>
        <v/>
      </c>
      <c r="H126" s="13" t="str">
        <f aca="false">IF($A126="","",IFERROR(IF(TRIM(MID(G126,FIND("/",G126)+1,60))=TRIM(E126),"OK","Check unit"),"Check unit"))</f>
        <v/>
      </c>
      <c r="I126" s="26" t="str">
        <f aca="false">IF($A126="","",IFERROR(INDEX(EF_Library!$I$5:$I$64,MATCH($F126,EF_Library!$A$5:$A$64,0)),""))</f>
        <v/>
      </c>
      <c r="J126" s="26" t="str">
        <f aca="false">IF(OR($A126="",I126="",I126=0),"",D126*I126)</f>
        <v/>
      </c>
      <c r="K126" s="26" t="str">
        <f aca="false">IF($A126="","",IFERROR(D126*INDEX(EF_Library!$F$5:$F$64,MATCH($F126,EF_Library!$A$5:$A$64,0)),0))</f>
        <v/>
      </c>
      <c r="L126" s="26" t="str">
        <f aca="false">IF($A126="","",IFERROR(D126*INDEX(EF_Library!$G$5:$G$64,MATCH($F126,EF_Library!$A$5:$A$64,0)),0))</f>
        <v/>
      </c>
      <c r="M126" s="26" t="str">
        <f aca="false">IF($A126="","",IFERROR(D126*INDEX(EF_Library!$H$5:$H$64,MATCH($F126,EF_Library!$A$5:$A$64,0)),0))</f>
        <v/>
      </c>
      <c r="N126" s="26" t="str">
        <f aca="false">IF($A126="","",K126+L126*INDEX(GWP_Table!$B$5:$B$12,MATCH("CH4",GWP_Table!$A$5:$A$12,0))+M126*INDEX(GWP_Table!$B$5:$B$12,MATCH("N2O",GWP_Table!$A$5:$A$12,0)))</f>
        <v/>
      </c>
      <c r="O126" s="26" t="str">
        <f aca="false">IF($A126="","",IF(J126&lt;&gt;"",J126,N126))</f>
        <v/>
      </c>
      <c r="P126" s="13" t="str">
        <f aca="false">IF($A126="","",IF(G126="EF_ID not found","Missing EF",IF(H126&lt;&gt;"OK","Unit mismatch",IF(AND(D126&gt;0,O126=0),"Zero result","OK"))))</f>
        <v/>
      </c>
    </row>
    <row r="127" customFormat="false" ht="15" hidden="false" customHeight="false" outlineLevel="0" collapsed="false">
      <c r="A127" s="24" t="str">
        <f aca="false">IF(Activity_Data!A127="","",Activity_Data!A127)</f>
        <v/>
      </c>
      <c r="B127" s="24" t="str">
        <f aca="false">IF($A127="","",Activity_Data!E127)</f>
        <v/>
      </c>
      <c r="C127" s="24" t="str">
        <f aca="false">IF($A127="","",Activity_Data!F127)</f>
        <v/>
      </c>
      <c r="D127" s="25" t="str">
        <f aca="false">IF($A127="","",Activity_Data!I127)</f>
        <v/>
      </c>
      <c r="E127" s="24" t="str">
        <f aca="false">IF($A127="","",Activity_Data!J127)</f>
        <v/>
      </c>
      <c r="F127" s="24" t="str">
        <f aca="false">IF($A127="","",Activity_Data!K127)</f>
        <v/>
      </c>
      <c r="G127" s="24" t="str">
        <f aca="false">IF($A127="","",IFERROR(INDEX(EF_Library!$E$5:$E$64,MATCH($F127,EF_Library!$A$5:$A$64,0)),"EF_ID not found"))</f>
        <v/>
      </c>
      <c r="H127" s="13" t="str">
        <f aca="false">IF($A127="","",IFERROR(IF(TRIM(MID(G127,FIND("/",G127)+1,60))=TRIM(E127),"OK","Check unit"),"Check unit"))</f>
        <v/>
      </c>
      <c r="I127" s="26" t="str">
        <f aca="false">IF($A127="","",IFERROR(INDEX(EF_Library!$I$5:$I$64,MATCH($F127,EF_Library!$A$5:$A$64,0)),""))</f>
        <v/>
      </c>
      <c r="J127" s="26" t="str">
        <f aca="false">IF(OR($A127="",I127="",I127=0),"",D127*I127)</f>
        <v/>
      </c>
      <c r="K127" s="26" t="str">
        <f aca="false">IF($A127="","",IFERROR(D127*INDEX(EF_Library!$F$5:$F$64,MATCH($F127,EF_Library!$A$5:$A$64,0)),0))</f>
        <v/>
      </c>
      <c r="L127" s="26" t="str">
        <f aca="false">IF($A127="","",IFERROR(D127*INDEX(EF_Library!$G$5:$G$64,MATCH($F127,EF_Library!$A$5:$A$64,0)),0))</f>
        <v/>
      </c>
      <c r="M127" s="26" t="str">
        <f aca="false">IF($A127="","",IFERROR(D127*INDEX(EF_Library!$H$5:$H$64,MATCH($F127,EF_Library!$A$5:$A$64,0)),0))</f>
        <v/>
      </c>
      <c r="N127" s="26" t="str">
        <f aca="false">IF($A127="","",K127+L127*INDEX(GWP_Table!$B$5:$B$12,MATCH("CH4",GWP_Table!$A$5:$A$12,0))+M127*INDEX(GWP_Table!$B$5:$B$12,MATCH("N2O",GWP_Table!$A$5:$A$12,0)))</f>
        <v/>
      </c>
      <c r="O127" s="26" t="str">
        <f aca="false">IF($A127="","",IF(J127&lt;&gt;"",J127,N127))</f>
        <v/>
      </c>
      <c r="P127" s="13" t="str">
        <f aca="false">IF($A127="","",IF(G127="EF_ID not found","Missing EF",IF(H127&lt;&gt;"OK","Unit mismatch",IF(AND(D127&gt;0,O127=0),"Zero result","OK"))))</f>
        <v/>
      </c>
    </row>
    <row r="128" customFormat="false" ht="15" hidden="false" customHeight="false" outlineLevel="0" collapsed="false">
      <c r="A128" s="24" t="str">
        <f aca="false">IF(Activity_Data!A128="","",Activity_Data!A128)</f>
        <v/>
      </c>
      <c r="B128" s="24" t="str">
        <f aca="false">IF($A128="","",Activity_Data!E128)</f>
        <v/>
      </c>
      <c r="C128" s="24" t="str">
        <f aca="false">IF($A128="","",Activity_Data!F128)</f>
        <v/>
      </c>
      <c r="D128" s="25" t="str">
        <f aca="false">IF($A128="","",Activity_Data!I128)</f>
        <v/>
      </c>
      <c r="E128" s="24" t="str">
        <f aca="false">IF($A128="","",Activity_Data!J128)</f>
        <v/>
      </c>
      <c r="F128" s="24" t="str">
        <f aca="false">IF($A128="","",Activity_Data!K128)</f>
        <v/>
      </c>
      <c r="G128" s="24" t="str">
        <f aca="false">IF($A128="","",IFERROR(INDEX(EF_Library!$E$5:$E$64,MATCH($F128,EF_Library!$A$5:$A$64,0)),"EF_ID not found"))</f>
        <v/>
      </c>
      <c r="H128" s="13" t="str">
        <f aca="false">IF($A128="","",IFERROR(IF(TRIM(MID(G128,FIND("/",G128)+1,60))=TRIM(E128),"OK","Check unit"),"Check unit"))</f>
        <v/>
      </c>
      <c r="I128" s="26" t="str">
        <f aca="false">IF($A128="","",IFERROR(INDEX(EF_Library!$I$5:$I$64,MATCH($F128,EF_Library!$A$5:$A$64,0)),""))</f>
        <v/>
      </c>
      <c r="J128" s="26" t="str">
        <f aca="false">IF(OR($A128="",I128="",I128=0),"",D128*I128)</f>
        <v/>
      </c>
      <c r="K128" s="26" t="str">
        <f aca="false">IF($A128="","",IFERROR(D128*INDEX(EF_Library!$F$5:$F$64,MATCH($F128,EF_Library!$A$5:$A$64,0)),0))</f>
        <v/>
      </c>
      <c r="L128" s="26" t="str">
        <f aca="false">IF($A128="","",IFERROR(D128*INDEX(EF_Library!$G$5:$G$64,MATCH($F128,EF_Library!$A$5:$A$64,0)),0))</f>
        <v/>
      </c>
      <c r="M128" s="26" t="str">
        <f aca="false">IF($A128="","",IFERROR(D128*INDEX(EF_Library!$H$5:$H$64,MATCH($F128,EF_Library!$A$5:$A$64,0)),0))</f>
        <v/>
      </c>
      <c r="N128" s="26" t="str">
        <f aca="false">IF($A128="","",K128+L128*INDEX(GWP_Table!$B$5:$B$12,MATCH("CH4",GWP_Table!$A$5:$A$12,0))+M128*INDEX(GWP_Table!$B$5:$B$12,MATCH("N2O",GWP_Table!$A$5:$A$12,0)))</f>
        <v/>
      </c>
      <c r="O128" s="26" t="str">
        <f aca="false">IF($A128="","",IF(J128&lt;&gt;"",J128,N128))</f>
        <v/>
      </c>
      <c r="P128" s="13" t="str">
        <f aca="false">IF($A128="","",IF(G128="EF_ID not found","Missing EF",IF(H128&lt;&gt;"OK","Unit mismatch",IF(AND(D128&gt;0,O128=0),"Zero result","OK"))))</f>
        <v/>
      </c>
    </row>
    <row r="129" customFormat="false" ht="15" hidden="false" customHeight="false" outlineLevel="0" collapsed="false">
      <c r="A129" s="24" t="str">
        <f aca="false">IF(Activity_Data!A129="","",Activity_Data!A129)</f>
        <v/>
      </c>
      <c r="B129" s="24" t="str">
        <f aca="false">IF($A129="","",Activity_Data!E129)</f>
        <v/>
      </c>
      <c r="C129" s="24" t="str">
        <f aca="false">IF($A129="","",Activity_Data!F129)</f>
        <v/>
      </c>
      <c r="D129" s="25" t="str">
        <f aca="false">IF($A129="","",Activity_Data!I129)</f>
        <v/>
      </c>
      <c r="E129" s="24" t="str">
        <f aca="false">IF($A129="","",Activity_Data!J129)</f>
        <v/>
      </c>
      <c r="F129" s="24" t="str">
        <f aca="false">IF($A129="","",Activity_Data!K129)</f>
        <v/>
      </c>
      <c r="G129" s="24" t="str">
        <f aca="false">IF($A129="","",IFERROR(INDEX(EF_Library!$E$5:$E$64,MATCH($F129,EF_Library!$A$5:$A$64,0)),"EF_ID not found"))</f>
        <v/>
      </c>
      <c r="H129" s="13" t="str">
        <f aca="false">IF($A129="","",IFERROR(IF(TRIM(MID(G129,FIND("/",G129)+1,60))=TRIM(E129),"OK","Check unit"),"Check unit"))</f>
        <v/>
      </c>
      <c r="I129" s="26" t="str">
        <f aca="false">IF($A129="","",IFERROR(INDEX(EF_Library!$I$5:$I$64,MATCH($F129,EF_Library!$A$5:$A$64,0)),""))</f>
        <v/>
      </c>
      <c r="J129" s="26" t="str">
        <f aca="false">IF(OR($A129="",I129="",I129=0),"",D129*I129)</f>
        <v/>
      </c>
      <c r="K129" s="26" t="str">
        <f aca="false">IF($A129="","",IFERROR(D129*INDEX(EF_Library!$F$5:$F$64,MATCH($F129,EF_Library!$A$5:$A$64,0)),0))</f>
        <v/>
      </c>
      <c r="L129" s="26" t="str">
        <f aca="false">IF($A129="","",IFERROR(D129*INDEX(EF_Library!$G$5:$G$64,MATCH($F129,EF_Library!$A$5:$A$64,0)),0))</f>
        <v/>
      </c>
      <c r="M129" s="26" t="str">
        <f aca="false">IF($A129="","",IFERROR(D129*INDEX(EF_Library!$H$5:$H$64,MATCH($F129,EF_Library!$A$5:$A$64,0)),0))</f>
        <v/>
      </c>
      <c r="N129" s="26" t="str">
        <f aca="false">IF($A129="","",K129+L129*INDEX(GWP_Table!$B$5:$B$12,MATCH("CH4",GWP_Table!$A$5:$A$12,0))+M129*INDEX(GWP_Table!$B$5:$B$12,MATCH("N2O",GWP_Table!$A$5:$A$12,0)))</f>
        <v/>
      </c>
      <c r="O129" s="26" t="str">
        <f aca="false">IF($A129="","",IF(J129&lt;&gt;"",J129,N129))</f>
        <v/>
      </c>
      <c r="P129" s="13" t="str">
        <f aca="false">IF($A129="","",IF(G129="EF_ID not found","Missing EF",IF(H129&lt;&gt;"OK","Unit mismatch",IF(AND(D129&gt;0,O129=0),"Zero result","OK"))))</f>
        <v/>
      </c>
    </row>
    <row r="130" customFormat="false" ht="15" hidden="false" customHeight="false" outlineLevel="0" collapsed="false">
      <c r="A130" s="24" t="str">
        <f aca="false">IF(Activity_Data!A130="","",Activity_Data!A130)</f>
        <v/>
      </c>
      <c r="B130" s="24" t="str">
        <f aca="false">IF($A130="","",Activity_Data!E130)</f>
        <v/>
      </c>
      <c r="C130" s="24" t="str">
        <f aca="false">IF($A130="","",Activity_Data!F130)</f>
        <v/>
      </c>
      <c r="D130" s="25" t="str">
        <f aca="false">IF($A130="","",Activity_Data!I130)</f>
        <v/>
      </c>
      <c r="E130" s="24" t="str">
        <f aca="false">IF($A130="","",Activity_Data!J130)</f>
        <v/>
      </c>
      <c r="F130" s="24" t="str">
        <f aca="false">IF($A130="","",Activity_Data!K130)</f>
        <v/>
      </c>
      <c r="G130" s="24" t="str">
        <f aca="false">IF($A130="","",IFERROR(INDEX(EF_Library!$E$5:$E$64,MATCH($F130,EF_Library!$A$5:$A$64,0)),"EF_ID not found"))</f>
        <v/>
      </c>
      <c r="H130" s="13" t="str">
        <f aca="false">IF($A130="","",IFERROR(IF(TRIM(MID(G130,FIND("/",G130)+1,60))=TRIM(E130),"OK","Check unit"),"Check unit"))</f>
        <v/>
      </c>
      <c r="I130" s="26" t="str">
        <f aca="false">IF($A130="","",IFERROR(INDEX(EF_Library!$I$5:$I$64,MATCH($F130,EF_Library!$A$5:$A$64,0)),""))</f>
        <v/>
      </c>
      <c r="J130" s="26" t="str">
        <f aca="false">IF(OR($A130="",I130="",I130=0),"",D130*I130)</f>
        <v/>
      </c>
      <c r="K130" s="26" t="str">
        <f aca="false">IF($A130="","",IFERROR(D130*INDEX(EF_Library!$F$5:$F$64,MATCH($F130,EF_Library!$A$5:$A$64,0)),0))</f>
        <v/>
      </c>
      <c r="L130" s="26" t="str">
        <f aca="false">IF($A130="","",IFERROR(D130*INDEX(EF_Library!$G$5:$G$64,MATCH($F130,EF_Library!$A$5:$A$64,0)),0))</f>
        <v/>
      </c>
      <c r="M130" s="26" t="str">
        <f aca="false">IF($A130="","",IFERROR(D130*INDEX(EF_Library!$H$5:$H$64,MATCH($F130,EF_Library!$A$5:$A$64,0)),0))</f>
        <v/>
      </c>
      <c r="N130" s="26" t="str">
        <f aca="false">IF($A130="","",K130+L130*INDEX(GWP_Table!$B$5:$B$12,MATCH("CH4",GWP_Table!$A$5:$A$12,0))+M130*INDEX(GWP_Table!$B$5:$B$12,MATCH("N2O",GWP_Table!$A$5:$A$12,0)))</f>
        <v/>
      </c>
      <c r="O130" s="26" t="str">
        <f aca="false">IF($A130="","",IF(J130&lt;&gt;"",J130,N130))</f>
        <v/>
      </c>
      <c r="P130" s="13" t="str">
        <f aca="false">IF($A130="","",IF(G130="EF_ID not found","Missing EF",IF(H130&lt;&gt;"OK","Unit mismatch",IF(AND(D130&gt;0,O130=0),"Zero result","OK"))))</f>
        <v/>
      </c>
    </row>
    <row r="131" customFormat="false" ht="15" hidden="false" customHeight="false" outlineLevel="0" collapsed="false">
      <c r="A131" s="24" t="str">
        <f aca="false">IF(Activity_Data!A131="","",Activity_Data!A131)</f>
        <v/>
      </c>
      <c r="B131" s="24" t="str">
        <f aca="false">IF($A131="","",Activity_Data!E131)</f>
        <v/>
      </c>
      <c r="C131" s="24" t="str">
        <f aca="false">IF($A131="","",Activity_Data!F131)</f>
        <v/>
      </c>
      <c r="D131" s="25" t="str">
        <f aca="false">IF($A131="","",Activity_Data!I131)</f>
        <v/>
      </c>
      <c r="E131" s="24" t="str">
        <f aca="false">IF($A131="","",Activity_Data!J131)</f>
        <v/>
      </c>
      <c r="F131" s="24" t="str">
        <f aca="false">IF($A131="","",Activity_Data!K131)</f>
        <v/>
      </c>
      <c r="G131" s="24" t="str">
        <f aca="false">IF($A131="","",IFERROR(INDEX(EF_Library!$E$5:$E$64,MATCH($F131,EF_Library!$A$5:$A$64,0)),"EF_ID not found"))</f>
        <v/>
      </c>
      <c r="H131" s="13" t="str">
        <f aca="false">IF($A131="","",IFERROR(IF(TRIM(MID(G131,FIND("/",G131)+1,60))=TRIM(E131),"OK","Check unit"),"Check unit"))</f>
        <v/>
      </c>
      <c r="I131" s="26" t="str">
        <f aca="false">IF($A131="","",IFERROR(INDEX(EF_Library!$I$5:$I$64,MATCH($F131,EF_Library!$A$5:$A$64,0)),""))</f>
        <v/>
      </c>
      <c r="J131" s="26" t="str">
        <f aca="false">IF(OR($A131="",I131="",I131=0),"",D131*I131)</f>
        <v/>
      </c>
      <c r="K131" s="26" t="str">
        <f aca="false">IF($A131="","",IFERROR(D131*INDEX(EF_Library!$F$5:$F$64,MATCH($F131,EF_Library!$A$5:$A$64,0)),0))</f>
        <v/>
      </c>
      <c r="L131" s="26" t="str">
        <f aca="false">IF($A131="","",IFERROR(D131*INDEX(EF_Library!$G$5:$G$64,MATCH($F131,EF_Library!$A$5:$A$64,0)),0))</f>
        <v/>
      </c>
      <c r="M131" s="26" t="str">
        <f aca="false">IF($A131="","",IFERROR(D131*INDEX(EF_Library!$H$5:$H$64,MATCH($F131,EF_Library!$A$5:$A$64,0)),0))</f>
        <v/>
      </c>
      <c r="N131" s="26" t="str">
        <f aca="false">IF($A131="","",K131+L131*INDEX(GWP_Table!$B$5:$B$12,MATCH("CH4",GWP_Table!$A$5:$A$12,0))+M131*INDEX(GWP_Table!$B$5:$B$12,MATCH("N2O",GWP_Table!$A$5:$A$12,0)))</f>
        <v/>
      </c>
      <c r="O131" s="26" t="str">
        <f aca="false">IF($A131="","",IF(J131&lt;&gt;"",J131,N131))</f>
        <v/>
      </c>
      <c r="P131" s="13" t="str">
        <f aca="false">IF($A131="","",IF(G131="EF_ID not found","Missing EF",IF(H131&lt;&gt;"OK","Unit mismatch",IF(AND(D131&gt;0,O131=0),"Zero result","OK"))))</f>
        <v/>
      </c>
    </row>
    <row r="132" customFormat="false" ht="15" hidden="false" customHeight="false" outlineLevel="0" collapsed="false">
      <c r="A132" s="24" t="str">
        <f aca="false">IF(Activity_Data!A132="","",Activity_Data!A132)</f>
        <v/>
      </c>
      <c r="B132" s="24" t="str">
        <f aca="false">IF($A132="","",Activity_Data!E132)</f>
        <v/>
      </c>
      <c r="C132" s="24" t="str">
        <f aca="false">IF($A132="","",Activity_Data!F132)</f>
        <v/>
      </c>
      <c r="D132" s="25" t="str">
        <f aca="false">IF($A132="","",Activity_Data!I132)</f>
        <v/>
      </c>
      <c r="E132" s="24" t="str">
        <f aca="false">IF($A132="","",Activity_Data!J132)</f>
        <v/>
      </c>
      <c r="F132" s="24" t="str">
        <f aca="false">IF($A132="","",Activity_Data!K132)</f>
        <v/>
      </c>
      <c r="G132" s="24" t="str">
        <f aca="false">IF($A132="","",IFERROR(INDEX(EF_Library!$E$5:$E$64,MATCH($F132,EF_Library!$A$5:$A$64,0)),"EF_ID not found"))</f>
        <v/>
      </c>
      <c r="H132" s="13" t="str">
        <f aca="false">IF($A132="","",IFERROR(IF(TRIM(MID(G132,FIND("/",G132)+1,60))=TRIM(E132),"OK","Check unit"),"Check unit"))</f>
        <v/>
      </c>
      <c r="I132" s="26" t="str">
        <f aca="false">IF($A132="","",IFERROR(INDEX(EF_Library!$I$5:$I$64,MATCH($F132,EF_Library!$A$5:$A$64,0)),""))</f>
        <v/>
      </c>
      <c r="J132" s="26" t="str">
        <f aca="false">IF(OR($A132="",I132="",I132=0),"",D132*I132)</f>
        <v/>
      </c>
      <c r="K132" s="26" t="str">
        <f aca="false">IF($A132="","",IFERROR(D132*INDEX(EF_Library!$F$5:$F$64,MATCH($F132,EF_Library!$A$5:$A$64,0)),0))</f>
        <v/>
      </c>
      <c r="L132" s="26" t="str">
        <f aca="false">IF($A132="","",IFERROR(D132*INDEX(EF_Library!$G$5:$G$64,MATCH($F132,EF_Library!$A$5:$A$64,0)),0))</f>
        <v/>
      </c>
      <c r="M132" s="26" t="str">
        <f aca="false">IF($A132="","",IFERROR(D132*INDEX(EF_Library!$H$5:$H$64,MATCH($F132,EF_Library!$A$5:$A$64,0)),0))</f>
        <v/>
      </c>
      <c r="N132" s="26" t="str">
        <f aca="false">IF($A132="","",K132+L132*INDEX(GWP_Table!$B$5:$B$12,MATCH("CH4",GWP_Table!$A$5:$A$12,0))+M132*INDEX(GWP_Table!$B$5:$B$12,MATCH("N2O",GWP_Table!$A$5:$A$12,0)))</f>
        <v/>
      </c>
      <c r="O132" s="26" t="str">
        <f aca="false">IF($A132="","",IF(J132&lt;&gt;"",J132,N132))</f>
        <v/>
      </c>
      <c r="P132" s="13" t="str">
        <f aca="false">IF($A132="","",IF(G132="EF_ID not found","Missing EF",IF(H132&lt;&gt;"OK","Unit mismatch",IF(AND(D132&gt;0,O132=0),"Zero result","OK"))))</f>
        <v/>
      </c>
    </row>
    <row r="133" customFormat="false" ht="15" hidden="false" customHeight="false" outlineLevel="0" collapsed="false">
      <c r="A133" s="24" t="str">
        <f aca="false">IF(Activity_Data!A133="","",Activity_Data!A133)</f>
        <v/>
      </c>
      <c r="B133" s="24" t="str">
        <f aca="false">IF($A133="","",Activity_Data!E133)</f>
        <v/>
      </c>
      <c r="C133" s="24" t="str">
        <f aca="false">IF($A133="","",Activity_Data!F133)</f>
        <v/>
      </c>
      <c r="D133" s="25" t="str">
        <f aca="false">IF($A133="","",Activity_Data!I133)</f>
        <v/>
      </c>
      <c r="E133" s="24" t="str">
        <f aca="false">IF($A133="","",Activity_Data!J133)</f>
        <v/>
      </c>
      <c r="F133" s="24" t="str">
        <f aca="false">IF($A133="","",Activity_Data!K133)</f>
        <v/>
      </c>
      <c r="G133" s="24" t="str">
        <f aca="false">IF($A133="","",IFERROR(INDEX(EF_Library!$E$5:$E$64,MATCH($F133,EF_Library!$A$5:$A$64,0)),"EF_ID not found"))</f>
        <v/>
      </c>
      <c r="H133" s="13" t="str">
        <f aca="false">IF($A133="","",IFERROR(IF(TRIM(MID(G133,FIND("/",G133)+1,60))=TRIM(E133),"OK","Check unit"),"Check unit"))</f>
        <v/>
      </c>
      <c r="I133" s="26" t="str">
        <f aca="false">IF($A133="","",IFERROR(INDEX(EF_Library!$I$5:$I$64,MATCH($F133,EF_Library!$A$5:$A$64,0)),""))</f>
        <v/>
      </c>
      <c r="J133" s="26" t="str">
        <f aca="false">IF(OR($A133="",I133="",I133=0),"",D133*I133)</f>
        <v/>
      </c>
      <c r="K133" s="26" t="str">
        <f aca="false">IF($A133="","",IFERROR(D133*INDEX(EF_Library!$F$5:$F$64,MATCH($F133,EF_Library!$A$5:$A$64,0)),0))</f>
        <v/>
      </c>
      <c r="L133" s="26" t="str">
        <f aca="false">IF($A133="","",IFERROR(D133*INDEX(EF_Library!$G$5:$G$64,MATCH($F133,EF_Library!$A$5:$A$64,0)),0))</f>
        <v/>
      </c>
      <c r="M133" s="26" t="str">
        <f aca="false">IF($A133="","",IFERROR(D133*INDEX(EF_Library!$H$5:$H$64,MATCH($F133,EF_Library!$A$5:$A$64,0)),0))</f>
        <v/>
      </c>
      <c r="N133" s="26" t="str">
        <f aca="false">IF($A133="","",K133+L133*INDEX(GWP_Table!$B$5:$B$12,MATCH("CH4",GWP_Table!$A$5:$A$12,0))+M133*INDEX(GWP_Table!$B$5:$B$12,MATCH("N2O",GWP_Table!$A$5:$A$12,0)))</f>
        <v/>
      </c>
      <c r="O133" s="26" t="str">
        <f aca="false">IF($A133="","",IF(J133&lt;&gt;"",J133,N133))</f>
        <v/>
      </c>
      <c r="P133" s="13" t="str">
        <f aca="false">IF($A133="","",IF(G133="EF_ID not found","Missing EF",IF(H133&lt;&gt;"OK","Unit mismatch",IF(AND(D133&gt;0,O133=0),"Zero result","OK"))))</f>
        <v/>
      </c>
    </row>
    <row r="134" customFormat="false" ht="15" hidden="false" customHeight="false" outlineLevel="0" collapsed="false">
      <c r="A134" s="24" t="str">
        <f aca="false">IF(Activity_Data!A134="","",Activity_Data!A134)</f>
        <v/>
      </c>
      <c r="B134" s="24" t="str">
        <f aca="false">IF($A134="","",Activity_Data!E134)</f>
        <v/>
      </c>
      <c r="C134" s="24" t="str">
        <f aca="false">IF($A134="","",Activity_Data!F134)</f>
        <v/>
      </c>
      <c r="D134" s="25" t="str">
        <f aca="false">IF($A134="","",Activity_Data!I134)</f>
        <v/>
      </c>
      <c r="E134" s="24" t="str">
        <f aca="false">IF($A134="","",Activity_Data!J134)</f>
        <v/>
      </c>
      <c r="F134" s="24" t="str">
        <f aca="false">IF($A134="","",Activity_Data!K134)</f>
        <v/>
      </c>
      <c r="G134" s="24" t="str">
        <f aca="false">IF($A134="","",IFERROR(INDEX(EF_Library!$E$5:$E$64,MATCH($F134,EF_Library!$A$5:$A$64,0)),"EF_ID not found"))</f>
        <v/>
      </c>
      <c r="H134" s="13" t="str">
        <f aca="false">IF($A134="","",IFERROR(IF(TRIM(MID(G134,FIND("/",G134)+1,60))=TRIM(E134),"OK","Check unit"),"Check unit"))</f>
        <v/>
      </c>
      <c r="I134" s="26" t="str">
        <f aca="false">IF($A134="","",IFERROR(INDEX(EF_Library!$I$5:$I$64,MATCH($F134,EF_Library!$A$5:$A$64,0)),""))</f>
        <v/>
      </c>
      <c r="J134" s="26" t="str">
        <f aca="false">IF(OR($A134="",I134="",I134=0),"",D134*I134)</f>
        <v/>
      </c>
      <c r="K134" s="26" t="str">
        <f aca="false">IF($A134="","",IFERROR(D134*INDEX(EF_Library!$F$5:$F$64,MATCH($F134,EF_Library!$A$5:$A$64,0)),0))</f>
        <v/>
      </c>
      <c r="L134" s="26" t="str">
        <f aca="false">IF($A134="","",IFERROR(D134*INDEX(EF_Library!$G$5:$G$64,MATCH($F134,EF_Library!$A$5:$A$64,0)),0))</f>
        <v/>
      </c>
      <c r="M134" s="26" t="str">
        <f aca="false">IF($A134="","",IFERROR(D134*INDEX(EF_Library!$H$5:$H$64,MATCH($F134,EF_Library!$A$5:$A$64,0)),0))</f>
        <v/>
      </c>
      <c r="N134" s="26" t="str">
        <f aca="false">IF($A134="","",K134+L134*INDEX(GWP_Table!$B$5:$B$12,MATCH("CH4",GWP_Table!$A$5:$A$12,0))+M134*INDEX(GWP_Table!$B$5:$B$12,MATCH("N2O",GWP_Table!$A$5:$A$12,0)))</f>
        <v/>
      </c>
      <c r="O134" s="26" t="str">
        <f aca="false">IF($A134="","",IF(J134&lt;&gt;"",J134,N134))</f>
        <v/>
      </c>
      <c r="P134" s="13" t="str">
        <f aca="false">IF($A134="","",IF(G134="EF_ID not found","Missing EF",IF(H134&lt;&gt;"OK","Unit mismatch",IF(AND(D134&gt;0,O134=0),"Zero result","OK"))))</f>
        <v/>
      </c>
    </row>
    <row r="135" customFormat="false" ht="15" hidden="false" customHeight="false" outlineLevel="0" collapsed="false">
      <c r="A135" s="24" t="str">
        <f aca="false">IF(Activity_Data!A135="","",Activity_Data!A135)</f>
        <v/>
      </c>
      <c r="B135" s="24" t="str">
        <f aca="false">IF($A135="","",Activity_Data!E135)</f>
        <v/>
      </c>
      <c r="C135" s="24" t="str">
        <f aca="false">IF($A135="","",Activity_Data!F135)</f>
        <v/>
      </c>
      <c r="D135" s="25" t="str">
        <f aca="false">IF($A135="","",Activity_Data!I135)</f>
        <v/>
      </c>
      <c r="E135" s="24" t="str">
        <f aca="false">IF($A135="","",Activity_Data!J135)</f>
        <v/>
      </c>
      <c r="F135" s="24" t="str">
        <f aca="false">IF($A135="","",Activity_Data!K135)</f>
        <v/>
      </c>
      <c r="G135" s="24" t="str">
        <f aca="false">IF($A135="","",IFERROR(INDEX(EF_Library!$E$5:$E$64,MATCH($F135,EF_Library!$A$5:$A$64,0)),"EF_ID not found"))</f>
        <v/>
      </c>
      <c r="H135" s="13" t="str">
        <f aca="false">IF($A135="","",IFERROR(IF(TRIM(MID(G135,FIND("/",G135)+1,60))=TRIM(E135),"OK","Check unit"),"Check unit"))</f>
        <v/>
      </c>
      <c r="I135" s="26" t="str">
        <f aca="false">IF($A135="","",IFERROR(INDEX(EF_Library!$I$5:$I$64,MATCH($F135,EF_Library!$A$5:$A$64,0)),""))</f>
        <v/>
      </c>
      <c r="J135" s="26" t="str">
        <f aca="false">IF(OR($A135="",I135="",I135=0),"",D135*I135)</f>
        <v/>
      </c>
      <c r="K135" s="26" t="str">
        <f aca="false">IF($A135="","",IFERROR(D135*INDEX(EF_Library!$F$5:$F$64,MATCH($F135,EF_Library!$A$5:$A$64,0)),0))</f>
        <v/>
      </c>
      <c r="L135" s="26" t="str">
        <f aca="false">IF($A135="","",IFERROR(D135*INDEX(EF_Library!$G$5:$G$64,MATCH($F135,EF_Library!$A$5:$A$64,0)),0))</f>
        <v/>
      </c>
      <c r="M135" s="26" t="str">
        <f aca="false">IF($A135="","",IFERROR(D135*INDEX(EF_Library!$H$5:$H$64,MATCH($F135,EF_Library!$A$5:$A$64,0)),0))</f>
        <v/>
      </c>
      <c r="N135" s="26" t="str">
        <f aca="false">IF($A135="","",K135+L135*INDEX(GWP_Table!$B$5:$B$12,MATCH("CH4",GWP_Table!$A$5:$A$12,0))+M135*INDEX(GWP_Table!$B$5:$B$12,MATCH("N2O",GWP_Table!$A$5:$A$12,0)))</f>
        <v/>
      </c>
      <c r="O135" s="26" t="str">
        <f aca="false">IF($A135="","",IF(J135&lt;&gt;"",J135,N135))</f>
        <v/>
      </c>
      <c r="P135" s="13" t="str">
        <f aca="false">IF($A135="","",IF(G135="EF_ID not found","Missing EF",IF(H135&lt;&gt;"OK","Unit mismatch",IF(AND(D135&gt;0,O135=0),"Zero result","OK"))))</f>
        <v/>
      </c>
    </row>
    <row r="136" customFormat="false" ht="15" hidden="false" customHeight="false" outlineLevel="0" collapsed="false">
      <c r="A136" s="24" t="str">
        <f aca="false">IF(Activity_Data!A136="","",Activity_Data!A136)</f>
        <v/>
      </c>
      <c r="B136" s="24" t="str">
        <f aca="false">IF($A136="","",Activity_Data!E136)</f>
        <v/>
      </c>
      <c r="C136" s="24" t="str">
        <f aca="false">IF($A136="","",Activity_Data!F136)</f>
        <v/>
      </c>
      <c r="D136" s="25" t="str">
        <f aca="false">IF($A136="","",Activity_Data!I136)</f>
        <v/>
      </c>
      <c r="E136" s="24" t="str">
        <f aca="false">IF($A136="","",Activity_Data!J136)</f>
        <v/>
      </c>
      <c r="F136" s="24" t="str">
        <f aca="false">IF($A136="","",Activity_Data!K136)</f>
        <v/>
      </c>
      <c r="G136" s="24" t="str">
        <f aca="false">IF($A136="","",IFERROR(INDEX(EF_Library!$E$5:$E$64,MATCH($F136,EF_Library!$A$5:$A$64,0)),"EF_ID not found"))</f>
        <v/>
      </c>
      <c r="H136" s="13" t="str">
        <f aca="false">IF($A136="","",IFERROR(IF(TRIM(MID(G136,FIND("/",G136)+1,60))=TRIM(E136),"OK","Check unit"),"Check unit"))</f>
        <v/>
      </c>
      <c r="I136" s="26" t="str">
        <f aca="false">IF($A136="","",IFERROR(INDEX(EF_Library!$I$5:$I$64,MATCH($F136,EF_Library!$A$5:$A$64,0)),""))</f>
        <v/>
      </c>
      <c r="J136" s="26" t="str">
        <f aca="false">IF(OR($A136="",I136="",I136=0),"",D136*I136)</f>
        <v/>
      </c>
      <c r="K136" s="26" t="str">
        <f aca="false">IF($A136="","",IFERROR(D136*INDEX(EF_Library!$F$5:$F$64,MATCH($F136,EF_Library!$A$5:$A$64,0)),0))</f>
        <v/>
      </c>
      <c r="L136" s="26" t="str">
        <f aca="false">IF($A136="","",IFERROR(D136*INDEX(EF_Library!$G$5:$G$64,MATCH($F136,EF_Library!$A$5:$A$64,0)),0))</f>
        <v/>
      </c>
      <c r="M136" s="26" t="str">
        <f aca="false">IF($A136="","",IFERROR(D136*INDEX(EF_Library!$H$5:$H$64,MATCH($F136,EF_Library!$A$5:$A$64,0)),0))</f>
        <v/>
      </c>
      <c r="N136" s="26" t="str">
        <f aca="false">IF($A136="","",K136+L136*INDEX(GWP_Table!$B$5:$B$12,MATCH("CH4",GWP_Table!$A$5:$A$12,0))+M136*INDEX(GWP_Table!$B$5:$B$12,MATCH("N2O",GWP_Table!$A$5:$A$12,0)))</f>
        <v/>
      </c>
      <c r="O136" s="26" t="str">
        <f aca="false">IF($A136="","",IF(J136&lt;&gt;"",J136,N136))</f>
        <v/>
      </c>
      <c r="P136" s="13" t="str">
        <f aca="false">IF($A136="","",IF(G136="EF_ID not found","Missing EF",IF(H136&lt;&gt;"OK","Unit mismatch",IF(AND(D136&gt;0,O136=0),"Zero result","OK"))))</f>
        <v/>
      </c>
    </row>
    <row r="137" customFormat="false" ht="15" hidden="false" customHeight="false" outlineLevel="0" collapsed="false">
      <c r="A137" s="24" t="str">
        <f aca="false">IF(Activity_Data!A137="","",Activity_Data!A137)</f>
        <v/>
      </c>
      <c r="B137" s="24" t="str">
        <f aca="false">IF($A137="","",Activity_Data!E137)</f>
        <v/>
      </c>
      <c r="C137" s="24" t="str">
        <f aca="false">IF($A137="","",Activity_Data!F137)</f>
        <v/>
      </c>
      <c r="D137" s="25" t="str">
        <f aca="false">IF($A137="","",Activity_Data!I137)</f>
        <v/>
      </c>
      <c r="E137" s="24" t="str">
        <f aca="false">IF($A137="","",Activity_Data!J137)</f>
        <v/>
      </c>
      <c r="F137" s="24" t="str">
        <f aca="false">IF($A137="","",Activity_Data!K137)</f>
        <v/>
      </c>
      <c r="G137" s="24" t="str">
        <f aca="false">IF($A137="","",IFERROR(INDEX(EF_Library!$E$5:$E$64,MATCH($F137,EF_Library!$A$5:$A$64,0)),"EF_ID not found"))</f>
        <v/>
      </c>
      <c r="H137" s="13" t="str">
        <f aca="false">IF($A137="","",IFERROR(IF(TRIM(MID(G137,FIND("/",G137)+1,60))=TRIM(E137),"OK","Check unit"),"Check unit"))</f>
        <v/>
      </c>
      <c r="I137" s="26" t="str">
        <f aca="false">IF($A137="","",IFERROR(INDEX(EF_Library!$I$5:$I$64,MATCH($F137,EF_Library!$A$5:$A$64,0)),""))</f>
        <v/>
      </c>
      <c r="J137" s="26" t="str">
        <f aca="false">IF(OR($A137="",I137="",I137=0),"",D137*I137)</f>
        <v/>
      </c>
      <c r="K137" s="26" t="str">
        <f aca="false">IF($A137="","",IFERROR(D137*INDEX(EF_Library!$F$5:$F$64,MATCH($F137,EF_Library!$A$5:$A$64,0)),0))</f>
        <v/>
      </c>
      <c r="L137" s="26" t="str">
        <f aca="false">IF($A137="","",IFERROR(D137*INDEX(EF_Library!$G$5:$G$64,MATCH($F137,EF_Library!$A$5:$A$64,0)),0))</f>
        <v/>
      </c>
      <c r="M137" s="26" t="str">
        <f aca="false">IF($A137="","",IFERROR(D137*INDEX(EF_Library!$H$5:$H$64,MATCH($F137,EF_Library!$A$5:$A$64,0)),0))</f>
        <v/>
      </c>
      <c r="N137" s="26" t="str">
        <f aca="false">IF($A137="","",K137+L137*INDEX(GWP_Table!$B$5:$B$12,MATCH("CH4",GWP_Table!$A$5:$A$12,0))+M137*INDEX(GWP_Table!$B$5:$B$12,MATCH("N2O",GWP_Table!$A$5:$A$12,0)))</f>
        <v/>
      </c>
      <c r="O137" s="26" t="str">
        <f aca="false">IF($A137="","",IF(J137&lt;&gt;"",J137,N137))</f>
        <v/>
      </c>
      <c r="P137" s="13" t="str">
        <f aca="false">IF($A137="","",IF(G137="EF_ID not found","Missing EF",IF(H137&lt;&gt;"OK","Unit mismatch",IF(AND(D137&gt;0,O137=0),"Zero result","OK"))))</f>
        <v/>
      </c>
    </row>
    <row r="138" customFormat="false" ht="15" hidden="false" customHeight="false" outlineLevel="0" collapsed="false">
      <c r="A138" s="24" t="str">
        <f aca="false">IF(Activity_Data!A138="","",Activity_Data!A138)</f>
        <v/>
      </c>
      <c r="B138" s="24" t="str">
        <f aca="false">IF($A138="","",Activity_Data!E138)</f>
        <v/>
      </c>
      <c r="C138" s="24" t="str">
        <f aca="false">IF($A138="","",Activity_Data!F138)</f>
        <v/>
      </c>
      <c r="D138" s="25" t="str">
        <f aca="false">IF($A138="","",Activity_Data!I138)</f>
        <v/>
      </c>
      <c r="E138" s="24" t="str">
        <f aca="false">IF($A138="","",Activity_Data!J138)</f>
        <v/>
      </c>
      <c r="F138" s="24" t="str">
        <f aca="false">IF($A138="","",Activity_Data!K138)</f>
        <v/>
      </c>
      <c r="G138" s="24" t="str">
        <f aca="false">IF($A138="","",IFERROR(INDEX(EF_Library!$E$5:$E$64,MATCH($F138,EF_Library!$A$5:$A$64,0)),"EF_ID not found"))</f>
        <v/>
      </c>
      <c r="H138" s="13" t="str">
        <f aca="false">IF($A138="","",IFERROR(IF(TRIM(MID(G138,FIND("/",G138)+1,60))=TRIM(E138),"OK","Check unit"),"Check unit"))</f>
        <v/>
      </c>
      <c r="I138" s="26" t="str">
        <f aca="false">IF($A138="","",IFERROR(INDEX(EF_Library!$I$5:$I$64,MATCH($F138,EF_Library!$A$5:$A$64,0)),""))</f>
        <v/>
      </c>
      <c r="J138" s="26" t="str">
        <f aca="false">IF(OR($A138="",I138="",I138=0),"",D138*I138)</f>
        <v/>
      </c>
      <c r="K138" s="26" t="str">
        <f aca="false">IF($A138="","",IFERROR(D138*INDEX(EF_Library!$F$5:$F$64,MATCH($F138,EF_Library!$A$5:$A$64,0)),0))</f>
        <v/>
      </c>
      <c r="L138" s="26" t="str">
        <f aca="false">IF($A138="","",IFERROR(D138*INDEX(EF_Library!$G$5:$G$64,MATCH($F138,EF_Library!$A$5:$A$64,0)),0))</f>
        <v/>
      </c>
      <c r="M138" s="26" t="str">
        <f aca="false">IF($A138="","",IFERROR(D138*INDEX(EF_Library!$H$5:$H$64,MATCH($F138,EF_Library!$A$5:$A$64,0)),0))</f>
        <v/>
      </c>
      <c r="N138" s="26" t="str">
        <f aca="false">IF($A138="","",K138+L138*INDEX(GWP_Table!$B$5:$B$12,MATCH("CH4",GWP_Table!$A$5:$A$12,0))+M138*INDEX(GWP_Table!$B$5:$B$12,MATCH("N2O",GWP_Table!$A$5:$A$12,0)))</f>
        <v/>
      </c>
      <c r="O138" s="26" t="str">
        <f aca="false">IF($A138="","",IF(J138&lt;&gt;"",J138,N138))</f>
        <v/>
      </c>
      <c r="P138" s="13" t="str">
        <f aca="false">IF($A138="","",IF(G138="EF_ID not found","Missing EF",IF(H138&lt;&gt;"OK","Unit mismatch",IF(AND(D138&gt;0,O138=0),"Zero result","OK"))))</f>
        <v/>
      </c>
    </row>
    <row r="139" customFormat="false" ht="15" hidden="false" customHeight="false" outlineLevel="0" collapsed="false">
      <c r="A139" s="24" t="str">
        <f aca="false">IF(Activity_Data!A139="","",Activity_Data!A139)</f>
        <v/>
      </c>
      <c r="B139" s="24" t="str">
        <f aca="false">IF($A139="","",Activity_Data!E139)</f>
        <v/>
      </c>
      <c r="C139" s="24" t="str">
        <f aca="false">IF($A139="","",Activity_Data!F139)</f>
        <v/>
      </c>
      <c r="D139" s="25" t="str">
        <f aca="false">IF($A139="","",Activity_Data!I139)</f>
        <v/>
      </c>
      <c r="E139" s="24" t="str">
        <f aca="false">IF($A139="","",Activity_Data!J139)</f>
        <v/>
      </c>
      <c r="F139" s="24" t="str">
        <f aca="false">IF($A139="","",Activity_Data!K139)</f>
        <v/>
      </c>
      <c r="G139" s="24" t="str">
        <f aca="false">IF($A139="","",IFERROR(INDEX(EF_Library!$E$5:$E$64,MATCH($F139,EF_Library!$A$5:$A$64,0)),"EF_ID not found"))</f>
        <v/>
      </c>
      <c r="H139" s="13" t="str">
        <f aca="false">IF($A139="","",IFERROR(IF(TRIM(MID(G139,FIND("/",G139)+1,60))=TRIM(E139),"OK","Check unit"),"Check unit"))</f>
        <v/>
      </c>
      <c r="I139" s="26" t="str">
        <f aca="false">IF($A139="","",IFERROR(INDEX(EF_Library!$I$5:$I$64,MATCH($F139,EF_Library!$A$5:$A$64,0)),""))</f>
        <v/>
      </c>
      <c r="J139" s="26" t="str">
        <f aca="false">IF(OR($A139="",I139="",I139=0),"",D139*I139)</f>
        <v/>
      </c>
      <c r="K139" s="26" t="str">
        <f aca="false">IF($A139="","",IFERROR(D139*INDEX(EF_Library!$F$5:$F$64,MATCH($F139,EF_Library!$A$5:$A$64,0)),0))</f>
        <v/>
      </c>
      <c r="L139" s="26" t="str">
        <f aca="false">IF($A139="","",IFERROR(D139*INDEX(EF_Library!$G$5:$G$64,MATCH($F139,EF_Library!$A$5:$A$64,0)),0))</f>
        <v/>
      </c>
      <c r="M139" s="26" t="str">
        <f aca="false">IF($A139="","",IFERROR(D139*INDEX(EF_Library!$H$5:$H$64,MATCH($F139,EF_Library!$A$5:$A$64,0)),0))</f>
        <v/>
      </c>
      <c r="N139" s="26" t="str">
        <f aca="false">IF($A139="","",K139+L139*INDEX(GWP_Table!$B$5:$B$12,MATCH("CH4",GWP_Table!$A$5:$A$12,0))+M139*INDEX(GWP_Table!$B$5:$B$12,MATCH("N2O",GWP_Table!$A$5:$A$12,0)))</f>
        <v/>
      </c>
      <c r="O139" s="26" t="str">
        <f aca="false">IF($A139="","",IF(J139&lt;&gt;"",J139,N139))</f>
        <v/>
      </c>
      <c r="P139" s="13" t="str">
        <f aca="false">IF($A139="","",IF(G139="EF_ID not found","Missing EF",IF(H139&lt;&gt;"OK","Unit mismatch",IF(AND(D139&gt;0,O139=0),"Zero result","OK"))))</f>
        <v/>
      </c>
    </row>
    <row r="140" customFormat="false" ht="15" hidden="false" customHeight="false" outlineLevel="0" collapsed="false">
      <c r="A140" s="24" t="str">
        <f aca="false">IF(Activity_Data!A140="","",Activity_Data!A140)</f>
        <v/>
      </c>
      <c r="B140" s="24" t="str">
        <f aca="false">IF($A140="","",Activity_Data!E140)</f>
        <v/>
      </c>
      <c r="C140" s="24" t="str">
        <f aca="false">IF($A140="","",Activity_Data!F140)</f>
        <v/>
      </c>
      <c r="D140" s="25" t="str">
        <f aca="false">IF($A140="","",Activity_Data!I140)</f>
        <v/>
      </c>
      <c r="E140" s="24" t="str">
        <f aca="false">IF($A140="","",Activity_Data!J140)</f>
        <v/>
      </c>
      <c r="F140" s="24" t="str">
        <f aca="false">IF($A140="","",Activity_Data!K140)</f>
        <v/>
      </c>
      <c r="G140" s="24" t="str">
        <f aca="false">IF($A140="","",IFERROR(INDEX(EF_Library!$E$5:$E$64,MATCH($F140,EF_Library!$A$5:$A$64,0)),"EF_ID not found"))</f>
        <v/>
      </c>
      <c r="H140" s="13" t="str">
        <f aca="false">IF($A140="","",IFERROR(IF(TRIM(MID(G140,FIND("/",G140)+1,60))=TRIM(E140),"OK","Check unit"),"Check unit"))</f>
        <v/>
      </c>
      <c r="I140" s="26" t="str">
        <f aca="false">IF($A140="","",IFERROR(INDEX(EF_Library!$I$5:$I$64,MATCH($F140,EF_Library!$A$5:$A$64,0)),""))</f>
        <v/>
      </c>
      <c r="J140" s="26" t="str">
        <f aca="false">IF(OR($A140="",I140="",I140=0),"",D140*I140)</f>
        <v/>
      </c>
      <c r="K140" s="26" t="str">
        <f aca="false">IF($A140="","",IFERROR(D140*INDEX(EF_Library!$F$5:$F$64,MATCH($F140,EF_Library!$A$5:$A$64,0)),0))</f>
        <v/>
      </c>
      <c r="L140" s="26" t="str">
        <f aca="false">IF($A140="","",IFERROR(D140*INDEX(EF_Library!$G$5:$G$64,MATCH($F140,EF_Library!$A$5:$A$64,0)),0))</f>
        <v/>
      </c>
      <c r="M140" s="26" t="str">
        <f aca="false">IF($A140="","",IFERROR(D140*INDEX(EF_Library!$H$5:$H$64,MATCH($F140,EF_Library!$A$5:$A$64,0)),0))</f>
        <v/>
      </c>
      <c r="N140" s="26" t="str">
        <f aca="false">IF($A140="","",K140+L140*INDEX(GWP_Table!$B$5:$B$12,MATCH("CH4",GWP_Table!$A$5:$A$12,0))+M140*INDEX(GWP_Table!$B$5:$B$12,MATCH("N2O",GWP_Table!$A$5:$A$12,0)))</f>
        <v/>
      </c>
      <c r="O140" s="26" t="str">
        <f aca="false">IF($A140="","",IF(J140&lt;&gt;"",J140,N140))</f>
        <v/>
      </c>
      <c r="P140" s="13" t="str">
        <f aca="false">IF($A140="","",IF(G140="EF_ID not found","Missing EF",IF(H140&lt;&gt;"OK","Unit mismatch",IF(AND(D140&gt;0,O140=0),"Zero result","OK"))))</f>
        <v/>
      </c>
    </row>
    <row r="141" customFormat="false" ht="15" hidden="false" customHeight="false" outlineLevel="0" collapsed="false">
      <c r="A141" s="24" t="str">
        <f aca="false">IF(Activity_Data!A141="","",Activity_Data!A141)</f>
        <v/>
      </c>
      <c r="B141" s="24" t="str">
        <f aca="false">IF($A141="","",Activity_Data!E141)</f>
        <v/>
      </c>
      <c r="C141" s="24" t="str">
        <f aca="false">IF($A141="","",Activity_Data!F141)</f>
        <v/>
      </c>
      <c r="D141" s="25" t="str">
        <f aca="false">IF($A141="","",Activity_Data!I141)</f>
        <v/>
      </c>
      <c r="E141" s="24" t="str">
        <f aca="false">IF($A141="","",Activity_Data!J141)</f>
        <v/>
      </c>
      <c r="F141" s="24" t="str">
        <f aca="false">IF($A141="","",Activity_Data!K141)</f>
        <v/>
      </c>
      <c r="G141" s="24" t="str">
        <f aca="false">IF($A141="","",IFERROR(INDEX(EF_Library!$E$5:$E$64,MATCH($F141,EF_Library!$A$5:$A$64,0)),"EF_ID not found"))</f>
        <v/>
      </c>
      <c r="H141" s="13" t="str">
        <f aca="false">IF($A141="","",IFERROR(IF(TRIM(MID(G141,FIND("/",G141)+1,60))=TRIM(E141),"OK","Check unit"),"Check unit"))</f>
        <v/>
      </c>
      <c r="I141" s="26" t="str">
        <f aca="false">IF($A141="","",IFERROR(INDEX(EF_Library!$I$5:$I$64,MATCH($F141,EF_Library!$A$5:$A$64,0)),""))</f>
        <v/>
      </c>
      <c r="J141" s="26" t="str">
        <f aca="false">IF(OR($A141="",I141="",I141=0),"",D141*I141)</f>
        <v/>
      </c>
      <c r="K141" s="26" t="str">
        <f aca="false">IF($A141="","",IFERROR(D141*INDEX(EF_Library!$F$5:$F$64,MATCH($F141,EF_Library!$A$5:$A$64,0)),0))</f>
        <v/>
      </c>
      <c r="L141" s="26" t="str">
        <f aca="false">IF($A141="","",IFERROR(D141*INDEX(EF_Library!$G$5:$G$64,MATCH($F141,EF_Library!$A$5:$A$64,0)),0))</f>
        <v/>
      </c>
      <c r="M141" s="26" t="str">
        <f aca="false">IF($A141="","",IFERROR(D141*INDEX(EF_Library!$H$5:$H$64,MATCH($F141,EF_Library!$A$5:$A$64,0)),0))</f>
        <v/>
      </c>
      <c r="N141" s="26" t="str">
        <f aca="false">IF($A141="","",K141+L141*INDEX(GWP_Table!$B$5:$B$12,MATCH("CH4",GWP_Table!$A$5:$A$12,0))+M141*INDEX(GWP_Table!$B$5:$B$12,MATCH("N2O",GWP_Table!$A$5:$A$12,0)))</f>
        <v/>
      </c>
      <c r="O141" s="26" t="str">
        <f aca="false">IF($A141="","",IF(J141&lt;&gt;"",J141,N141))</f>
        <v/>
      </c>
      <c r="P141" s="13" t="str">
        <f aca="false">IF($A141="","",IF(G141="EF_ID not found","Missing EF",IF(H141&lt;&gt;"OK","Unit mismatch",IF(AND(D141&gt;0,O141=0),"Zero result","OK"))))</f>
        <v/>
      </c>
    </row>
    <row r="142" customFormat="false" ht="15" hidden="false" customHeight="false" outlineLevel="0" collapsed="false">
      <c r="A142" s="24" t="str">
        <f aca="false">IF(Activity_Data!A142="","",Activity_Data!A142)</f>
        <v/>
      </c>
      <c r="B142" s="24" t="str">
        <f aca="false">IF($A142="","",Activity_Data!E142)</f>
        <v/>
      </c>
      <c r="C142" s="24" t="str">
        <f aca="false">IF($A142="","",Activity_Data!F142)</f>
        <v/>
      </c>
      <c r="D142" s="25" t="str">
        <f aca="false">IF($A142="","",Activity_Data!I142)</f>
        <v/>
      </c>
      <c r="E142" s="24" t="str">
        <f aca="false">IF($A142="","",Activity_Data!J142)</f>
        <v/>
      </c>
      <c r="F142" s="24" t="str">
        <f aca="false">IF($A142="","",Activity_Data!K142)</f>
        <v/>
      </c>
      <c r="G142" s="24" t="str">
        <f aca="false">IF($A142="","",IFERROR(INDEX(EF_Library!$E$5:$E$64,MATCH($F142,EF_Library!$A$5:$A$64,0)),"EF_ID not found"))</f>
        <v/>
      </c>
      <c r="H142" s="13" t="str">
        <f aca="false">IF($A142="","",IFERROR(IF(TRIM(MID(G142,FIND("/",G142)+1,60))=TRIM(E142),"OK","Check unit"),"Check unit"))</f>
        <v/>
      </c>
      <c r="I142" s="26" t="str">
        <f aca="false">IF($A142="","",IFERROR(INDEX(EF_Library!$I$5:$I$64,MATCH($F142,EF_Library!$A$5:$A$64,0)),""))</f>
        <v/>
      </c>
      <c r="J142" s="26" t="str">
        <f aca="false">IF(OR($A142="",I142="",I142=0),"",D142*I142)</f>
        <v/>
      </c>
      <c r="K142" s="26" t="str">
        <f aca="false">IF($A142="","",IFERROR(D142*INDEX(EF_Library!$F$5:$F$64,MATCH($F142,EF_Library!$A$5:$A$64,0)),0))</f>
        <v/>
      </c>
      <c r="L142" s="26" t="str">
        <f aca="false">IF($A142="","",IFERROR(D142*INDEX(EF_Library!$G$5:$G$64,MATCH($F142,EF_Library!$A$5:$A$64,0)),0))</f>
        <v/>
      </c>
      <c r="M142" s="26" t="str">
        <f aca="false">IF($A142="","",IFERROR(D142*INDEX(EF_Library!$H$5:$H$64,MATCH($F142,EF_Library!$A$5:$A$64,0)),0))</f>
        <v/>
      </c>
      <c r="N142" s="26" t="str">
        <f aca="false">IF($A142="","",K142+L142*INDEX(GWP_Table!$B$5:$B$12,MATCH("CH4",GWP_Table!$A$5:$A$12,0))+M142*INDEX(GWP_Table!$B$5:$B$12,MATCH("N2O",GWP_Table!$A$5:$A$12,0)))</f>
        <v/>
      </c>
      <c r="O142" s="26" t="str">
        <f aca="false">IF($A142="","",IF(J142&lt;&gt;"",J142,N142))</f>
        <v/>
      </c>
      <c r="P142" s="13" t="str">
        <f aca="false">IF($A142="","",IF(G142="EF_ID not found","Missing EF",IF(H142&lt;&gt;"OK","Unit mismatch",IF(AND(D142&gt;0,O142=0),"Zero result","OK"))))</f>
        <v/>
      </c>
    </row>
    <row r="143" customFormat="false" ht="15" hidden="false" customHeight="false" outlineLevel="0" collapsed="false">
      <c r="A143" s="24" t="str">
        <f aca="false">IF(Activity_Data!A143="","",Activity_Data!A143)</f>
        <v/>
      </c>
      <c r="B143" s="24" t="str">
        <f aca="false">IF($A143="","",Activity_Data!E143)</f>
        <v/>
      </c>
      <c r="C143" s="24" t="str">
        <f aca="false">IF($A143="","",Activity_Data!F143)</f>
        <v/>
      </c>
      <c r="D143" s="25" t="str">
        <f aca="false">IF($A143="","",Activity_Data!I143)</f>
        <v/>
      </c>
      <c r="E143" s="24" t="str">
        <f aca="false">IF($A143="","",Activity_Data!J143)</f>
        <v/>
      </c>
      <c r="F143" s="24" t="str">
        <f aca="false">IF($A143="","",Activity_Data!K143)</f>
        <v/>
      </c>
      <c r="G143" s="24" t="str">
        <f aca="false">IF($A143="","",IFERROR(INDEX(EF_Library!$E$5:$E$64,MATCH($F143,EF_Library!$A$5:$A$64,0)),"EF_ID not found"))</f>
        <v/>
      </c>
      <c r="H143" s="13" t="str">
        <f aca="false">IF($A143="","",IFERROR(IF(TRIM(MID(G143,FIND("/",G143)+1,60))=TRIM(E143),"OK","Check unit"),"Check unit"))</f>
        <v/>
      </c>
      <c r="I143" s="26" t="str">
        <f aca="false">IF($A143="","",IFERROR(INDEX(EF_Library!$I$5:$I$64,MATCH($F143,EF_Library!$A$5:$A$64,0)),""))</f>
        <v/>
      </c>
      <c r="J143" s="26" t="str">
        <f aca="false">IF(OR($A143="",I143="",I143=0),"",D143*I143)</f>
        <v/>
      </c>
      <c r="K143" s="26" t="str">
        <f aca="false">IF($A143="","",IFERROR(D143*INDEX(EF_Library!$F$5:$F$64,MATCH($F143,EF_Library!$A$5:$A$64,0)),0))</f>
        <v/>
      </c>
      <c r="L143" s="26" t="str">
        <f aca="false">IF($A143="","",IFERROR(D143*INDEX(EF_Library!$G$5:$G$64,MATCH($F143,EF_Library!$A$5:$A$64,0)),0))</f>
        <v/>
      </c>
      <c r="M143" s="26" t="str">
        <f aca="false">IF($A143="","",IFERROR(D143*INDEX(EF_Library!$H$5:$H$64,MATCH($F143,EF_Library!$A$5:$A$64,0)),0))</f>
        <v/>
      </c>
      <c r="N143" s="26" t="str">
        <f aca="false">IF($A143="","",K143+L143*INDEX(GWP_Table!$B$5:$B$12,MATCH("CH4",GWP_Table!$A$5:$A$12,0))+M143*INDEX(GWP_Table!$B$5:$B$12,MATCH("N2O",GWP_Table!$A$5:$A$12,0)))</f>
        <v/>
      </c>
      <c r="O143" s="26" t="str">
        <f aca="false">IF($A143="","",IF(J143&lt;&gt;"",J143,N143))</f>
        <v/>
      </c>
      <c r="P143" s="13" t="str">
        <f aca="false">IF($A143="","",IF(G143="EF_ID not found","Missing EF",IF(H143&lt;&gt;"OK","Unit mismatch",IF(AND(D143&gt;0,O143=0),"Zero result","OK"))))</f>
        <v/>
      </c>
    </row>
    <row r="144" customFormat="false" ht="15" hidden="false" customHeight="false" outlineLevel="0" collapsed="false">
      <c r="A144" s="24" t="str">
        <f aca="false">IF(Activity_Data!A144="","",Activity_Data!A144)</f>
        <v/>
      </c>
      <c r="B144" s="24" t="str">
        <f aca="false">IF($A144="","",Activity_Data!E144)</f>
        <v/>
      </c>
      <c r="C144" s="24" t="str">
        <f aca="false">IF($A144="","",Activity_Data!F144)</f>
        <v/>
      </c>
      <c r="D144" s="25" t="str">
        <f aca="false">IF($A144="","",Activity_Data!I144)</f>
        <v/>
      </c>
      <c r="E144" s="24" t="str">
        <f aca="false">IF($A144="","",Activity_Data!J144)</f>
        <v/>
      </c>
      <c r="F144" s="24" t="str">
        <f aca="false">IF($A144="","",Activity_Data!K144)</f>
        <v/>
      </c>
      <c r="G144" s="24" t="str">
        <f aca="false">IF($A144="","",IFERROR(INDEX(EF_Library!$E$5:$E$64,MATCH($F144,EF_Library!$A$5:$A$64,0)),"EF_ID not found"))</f>
        <v/>
      </c>
      <c r="H144" s="13" t="str">
        <f aca="false">IF($A144="","",IFERROR(IF(TRIM(MID(G144,FIND("/",G144)+1,60))=TRIM(E144),"OK","Check unit"),"Check unit"))</f>
        <v/>
      </c>
      <c r="I144" s="26" t="str">
        <f aca="false">IF($A144="","",IFERROR(INDEX(EF_Library!$I$5:$I$64,MATCH($F144,EF_Library!$A$5:$A$64,0)),""))</f>
        <v/>
      </c>
      <c r="J144" s="26" t="str">
        <f aca="false">IF(OR($A144="",I144="",I144=0),"",D144*I144)</f>
        <v/>
      </c>
      <c r="K144" s="26" t="str">
        <f aca="false">IF($A144="","",IFERROR(D144*INDEX(EF_Library!$F$5:$F$64,MATCH($F144,EF_Library!$A$5:$A$64,0)),0))</f>
        <v/>
      </c>
      <c r="L144" s="26" t="str">
        <f aca="false">IF($A144="","",IFERROR(D144*INDEX(EF_Library!$G$5:$G$64,MATCH($F144,EF_Library!$A$5:$A$64,0)),0))</f>
        <v/>
      </c>
      <c r="M144" s="26" t="str">
        <f aca="false">IF($A144="","",IFERROR(D144*INDEX(EF_Library!$H$5:$H$64,MATCH($F144,EF_Library!$A$5:$A$64,0)),0))</f>
        <v/>
      </c>
      <c r="N144" s="26" t="str">
        <f aca="false">IF($A144="","",K144+L144*INDEX(GWP_Table!$B$5:$B$12,MATCH("CH4",GWP_Table!$A$5:$A$12,0))+M144*INDEX(GWP_Table!$B$5:$B$12,MATCH("N2O",GWP_Table!$A$5:$A$12,0)))</f>
        <v/>
      </c>
      <c r="O144" s="26" t="str">
        <f aca="false">IF($A144="","",IF(J144&lt;&gt;"",J144,N144))</f>
        <v/>
      </c>
      <c r="P144" s="13" t="str">
        <f aca="false">IF($A144="","",IF(G144="EF_ID not found","Missing EF",IF(H144&lt;&gt;"OK","Unit mismatch",IF(AND(D144&gt;0,O144=0),"Zero result","OK"))))</f>
        <v/>
      </c>
    </row>
    <row r="145" customFormat="false" ht="15" hidden="false" customHeight="false" outlineLevel="0" collapsed="false">
      <c r="A145" s="24" t="str">
        <f aca="false">IF(Activity_Data!A145="","",Activity_Data!A145)</f>
        <v/>
      </c>
      <c r="B145" s="24" t="str">
        <f aca="false">IF($A145="","",Activity_Data!E145)</f>
        <v/>
      </c>
      <c r="C145" s="24" t="str">
        <f aca="false">IF($A145="","",Activity_Data!F145)</f>
        <v/>
      </c>
      <c r="D145" s="25" t="str">
        <f aca="false">IF($A145="","",Activity_Data!I145)</f>
        <v/>
      </c>
      <c r="E145" s="24" t="str">
        <f aca="false">IF($A145="","",Activity_Data!J145)</f>
        <v/>
      </c>
      <c r="F145" s="24" t="str">
        <f aca="false">IF($A145="","",Activity_Data!K145)</f>
        <v/>
      </c>
      <c r="G145" s="24" t="str">
        <f aca="false">IF($A145="","",IFERROR(INDEX(EF_Library!$E$5:$E$64,MATCH($F145,EF_Library!$A$5:$A$64,0)),"EF_ID not found"))</f>
        <v/>
      </c>
      <c r="H145" s="13" t="str">
        <f aca="false">IF($A145="","",IFERROR(IF(TRIM(MID(G145,FIND("/",G145)+1,60))=TRIM(E145),"OK","Check unit"),"Check unit"))</f>
        <v/>
      </c>
      <c r="I145" s="26" t="str">
        <f aca="false">IF($A145="","",IFERROR(INDEX(EF_Library!$I$5:$I$64,MATCH($F145,EF_Library!$A$5:$A$64,0)),""))</f>
        <v/>
      </c>
      <c r="J145" s="26" t="str">
        <f aca="false">IF(OR($A145="",I145="",I145=0),"",D145*I145)</f>
        <v/>
      </c>
      <c r="K145" s="26" t="str">
        <f aca="false">IF($A145="","",IFERROR(D145*INDEX(EF_Library!$F$5:$F$64,MATCH($F145,EF_Library!$A$5:$A$64,0)),0))</f>
        <v/>
      </c>
      <c r="L145" s="26" t="str">
        <f aca="false">IF($A145="","",IFERROR(D145*INDEX(EF_Library!$G$5:$G$64,MATCH($F145,EF_Library!$A$5:$A$64,0)),0))</f>
        <v/>
      </c>
      <c r="M145" s="26" t="str">
        <f aca="false">IF($A145="","",IFERROR(D145*INDEX(EF_Library!$H$5:$H$64,MATCH($F145,EF_Library!$A$5:$A$64,0)),0))</f>
        <v/>
      </c>
      <c r="N145" s="26" t="str">
        <f aca="false">IF($A145="","",K145+L145*INDEX(GWP_Table!$B$5:$B$12,MATCH("CH4",GWP_Table!$A$5:$A$12,0))+M145*INDEX(GWP_Table!$B$5:$B$12,MATCH("N2O",GWP_Table!$A$5:$A$12,0)))</f>
        <v/>
      </c>
      <c r="O145" s="26" t="str">
        <f aca="false">IF($A145="","",IF(J145&lt;&gt;"",J145,N145))</f>
        <v/>
      </c>
      <c r="P145" s="13" t="str">
        <f aca="false">IF($A145="","",IF(G145="EF_ID not found","Missing EF",IF(H145&lt;&gt;"OK","Unit mismatch",IF(AND(D145&gt;0,O145=0),"Zero result","OK"))))</f>
        <v/>
      </c>
    </row>
    <row r="146" customFormat="false" ht="15" hidden="false" customHeight="false" outlineLevel="0" collapsed="false">
      <c r="A146" s="24" t="str">
        <f aca="false">IF(Activity_Data!A146="","",Activity_Data!A146)</f>
        <v/>
      </c>
      <c r="B146" s="24" t="str">
        <f aca="false">IF($A146="","",Activity_Data!E146)</f>
        <v/>
      </c>
      <c r="C146" s="24" t="str">
        <f aca="false">IF($A146="","",Activity_Data!F146)</f>
        <v/>
      </c>
      <c r="D146" s="25" t="str">
        <f aca="false">IF($A146="","",Activity_Data!I146)</f>
        <v/>
      </c>
      <c r="E146" s="24" t="str">
        <f aca="false">IF($A146="","",Activity_Data!J146)</f>
        <v/>
      </c>
      <c r="F146" s="24" t="str">
        <f aca="false">IF($A146="","",Activity_Data!K146)</f>
        <v/>
      </c>
      <c r="G146" s="24" t="str">
        <f aca="false">IF($A146="","",IFERROR(INDEX(EF_Library!$E$5:$E$64,MATCH($F146,EF_Library!$A$5:$A$64,0)),"EF_ID not found"))</f>
        <v/>
      </c>
      <c r="H146" s="13" t="str">
        <f aca="false">IF($A146="","",IFERROR(IF(TRIM(MID(G146,FIND("/",G146)+1,60))=TRIM(E146),"OK","Check unit"),"Check unit"))</f>
        <v/>
      </c>
      <c r="I146" s="26" t="str">
        <f aca="false">IF($A146="","",IFERROR(INDEX(EF_Library!$I$5:$I$64,MATCH($F146,EF_Library!$A$5:$A$64,0)),""))</f>
        <v/>
      </c>
      <c r="J146" s="26" t="str">
        <f aca="false">IF(OR($A146="",I146="",I146=0),"",D146*I146)</f>
        <v/>
      </c>
      <c r="K146" s="26" t="str">
        <f aca="false">IF($A146="","",IFERROR(D146*INDEX(EF_Library!$F$5:$F$64,MATCH($F146,EF_Library!$A$5:$A$64,0)),0))</f>
        <v/>
      </c>
      <c r="L146" s="26" t="str">
        <f aca="false">IF($A146="","",IFERROR(D146*INDEX(EF_Library!$G$5:$G$64,MATCH($F146,EF_Library!$A$5:$A$64,0)),0))</f>
        <v/>
      </c>
      <c r="M146" s="26" t="str">
        <f aca="false">IF($A146="","",IFERROR(D146*INDEX(EF_Library!$H$5:$H$64,MATCH($F146,EF_Library!$A$5:$A$64,0)),0))</f>
        <v/>
      </c>
      <c r="N146" s="26" t="str">
        <f aca="false">IF($A146="","",K146+L146*INDEX(GWP_Table!$B$5:$B$12,MATCH("CH4",GWP_Table!$A$5:$A$12,0))+M146*INDEX(GWP_Table!$B$5:$B$12,MATCH("N2O",GWP_Table!$A$5:$A$12,0)))</f>
        <v/>
      </c>
      <c r="O146" s="26" t="str">
        <f aca="false">IF($A146="","",IF(J146&lt;&gt;"",J146,N146))</f>
        <v/>
      </c>
      <c r="P146" s="13" t="str">
        <f aca="false">IF($A146="","",IF(G146="EF_ID not found","Missing EF",IF(H146&lt;&gt;"OK","Unit mismatch",IF(AND(D146&gt;0,O146=0),"Zero result","OK"))))</f>
        <v/>
      </c>
    </row>
    <row r="147" customFormat="false" ht="15" hidden="false" customHeight="false" outlineLevel="0" collapsed="false">
      <c r="A147" s="24" t="str">
        <f aca="false">IF(Activity_Data!A147="","",Activity_Data!A147)</f>
        <v/>
      </c>
      <c r="B147" s="24" t="str">
        <f aca="false">IF($A147="","",Activity_Data!E147)</f>
        <v/>
      </c>
      <c r="C147" s="24" t="str">
        <f aca="false">IF($A147="","",Activity_Data!F147)</f>
        <v/>
      </c>
      <c r="D147" s="25" t="str">
        <f aca="false">IF($A147="","",Activity_Data!I147)</f>
        <v/>
      </c>
      <c r="E147" s="24" t="str">
        <f aca="false">IF($A147="","",Activity_Data!J147)</f>
        <v/>
      </c>
      <c r="F147" s="24" t="str">
        <f aca="false">IF($A147="","",Activity_Data!K147)</f>
        <v/>
      </c>
      <c r="G147" s="24" t="str">
        <f aca="false">IF($A147="","",IFERROR(INDEX(EF_Library!$E$5:$E$64,MATCH($F147,EF_Library!$A$5:$A$64,0)),"EF_ID not found"))</f>
        <v/>
      </c>
      <c r="H147" s="13" t="str">
        <f aca="false">IF($A147="","",IFERROR(IF(TRIM(MID(G147,FIND("/",G147)+1,60))=TRIM(E147),"OK","Check unit"),"Check unit"))</f>
        <v/>
      </c>
      <c r="I147" s="26" t="str">
        <f aca="false">IF($A147="","",IFERROR(INDEX(EF_Library!$I$5:$I$64,MATCH($F147,EF_Library!$A$5:$A$64,0)),""))</f>
        <v/>
      </c>
      <c r="J147" s="26" t="str">
        <f aca="false">IF(OR($A147="",I147="",I147=0),"",D147*I147)</f>
        <v/>
      </c>
      <c r="K147" s="26" t="str">
        <f aca="false">IF($A147="","",IFERROR(D147*INDEX(EF_Library!$F$5:$F$64,MATCH($F147,EF_Library!$A$5:$A$64,0)),0))</f>
        <v/>
      </c>
      <c r="L147" s="26" t="str">
        <f aca="false">IF($A147="","",IFERROR(D147*INDEX(EF_Library!$G$5:$G$64,MATCH($F147,EF_Library!$A$5:$A$64,0)),0))</f>
        <v/>
      </c>
      <c r="M147" s="26" t="str">
        <f aca="false">IF($A147="","",IFERROR(D147*INDEX(EF_Library!$H$5:$H$64,MATCH($F147,EF_Library!$A$5:$A$64,0)),0))</f>
        <v/>
      </c>
      <c r="N147" s="26" t="str">
        <f aca="false">IF($A147="","",K147+L147*INDEX(GWP_Table!$B$5:$B$12,MATCH("CH4",GWP_Table!$A$5:$A$12,0))+M147*INDEX(GWP_Table!$B$5:$B$12,MATCH("N2O",GWP_Table!$A$5:$A$12,0)))</f>
        <v/>
      </c>
      <c r="O147" s="26" t="str">
        <f aca="false">IF($A147="","",IF(J147&lt;&gt;"",J147,N147))</f>
        <v/>
      </c>
      <c r="P147" s="13" t="str">
        <f aca="false">IF($A147="","",IF(G147="EF_ID not found","Missing EF",IF(H147&lt;&gt;"OK","Unit mismatch",IF(AND(D147&gt;0,O147=0),"Zero result","OK"))))</f>
        <v/>
      </c>
    </row>
    <row r="148" customFormat="false" ht="15" hidden="false" customHeight="false" outlineLevel="0" collapsed="false">
      <c r="A148" s="24" t="str">
        <f aca="false">IF(Activity_Data!A148="","",Activity_Data!A148)</f>
        <v/>
      </c>
      <c r="B148" s="24" t="str">
        <f aca="false">IF($A148="","",Activity_Data!E148)</f>
        <v/>
      </c>
      <c r="C148" s="24" t="str">
        <f aca="false">IF($A148="","",Activity_Data!F148)</f>
        <v/>
      </c>
      <c r="D148" s="25" t="str">
        <f aca="false">IF($A148="","",Activity_Data!I148)</f>
        <v/>
      </c>
      <c r="E148" s="24" t="str">
        <f aca="false">IF($A148="","",Activity_Data!J148)</f>
        <v/>
      </c>
      <c r="F148" s="24" t="str">
        <f aca="false">IF($A148="","",Activity_Data!K148)</f>
        <v/>
      </c>
      <c r="G148" s="24" t="str">
        <f aca="false">IF($A148="","",IFERROR(INDEX(EF_Library!$E$5:$E$64,MATCH($F148,EF_Library!$A$5:$A$64,0)),"EF_ID not found"))</f>
        <v/>
      </c>
      <c r="H148" s="13" t="str">
        <f aca="false">IF($A148="","",IFERROR(IF(TRIM(MID(G148,FIND("/",G148)+1,60))=TRIM(E148),"OK","Check unit"),"Check unit"))</f>
        <v/>
      </c>
      <c r="I148" s="26" t="str">
        <f aca="false">IF($A148="","",IFERROR(INDEX(EF_Library!$I$5:$I$64,MATCH($F148,EF_Library!$A$5:$A$64,0)),""))</f>
        <v/>
      </c>
      <c r="J148" s="26" t="str">
        <f aca="false">IF(OR($A148="",I148="",I148=0),"",D148*I148)</f>
        <v/>
      </c>
      <c r="K148" s="26" t="str">
        <f aca="false">IF($A148="","",IFERROR(D148*INDEX(EF_Library!$F$5:$F$64,MATCH($F148,EF_Library!$A$5:$A$64,0)),0))</f>
        <v/>
      </c>
      <c r="L148" s="26" t="str">
        <f aca="false">IF($A148="","",IFERROR(D148*INDEX(EF_Library!$G$5:$G$64,MATCH($F148,EF_Library!$A$5:$A$64,0)),0))</f>
        <v/>
      </c>
      <c r="M148" s="26" t="str">
        <f aca="false">IF($A148="","",IFERROR(D148*INDEX(EF_Library!$H$5:$H$64,MATCH($F148,EF_Library!$A$5:$A$64,0)),0))</f>
        <v/>
      </c>
      <c r="N148" s="26" t="str">
        <f aca="false">IF($A148="","",K148+L148*INDEX(GWP_Table!$B$5:$B$12,MATCH("CH4",GWP_Table!$A$5:$A$12,0))+M148*INDEX(GWP_Table!$B$5:$B$12,MATCH("N2O",GWP_Table!$A$5:$A$12,0)))</f>
        <v/>
      </c>
      <c r="O148" s="26" t="str">
        <f aca="false">IF($A148="","",IF(J148&lt;&gt;"",J148,N148))</f>
        <v/>
      </c>
      <c r="P148" s="13" t="str">
        <f aca="false">IF($A148="","",IF(G148="EF_ID not found","Missing EF",IF(H148&lt;&gt;"OK","Unit mismatch",IF(AND(D148&gt;0,O148=0),"Zero result","OK"))))</f>
        <v/>
      </c>
    </row>
    <row r="149" customFormat="false" ht="15" hidden="false" customHeight="false" outlineLevel="0" collapsed="false">
      <c r="A149" s="24" t="str">
        <f aca="false">IF(Activity_Data!A149="","",Activity_Data!A149)</f>
        <v/>
      </c>
      <c r="B149" s="24" t="str">
        <f aca="false">IF($A149="","",Activity_Data!E149)</f>
        <v/>
      </c>
      <c r="C149" s="24" t="str">
        <f aca="false">IF($A149="","",Activity_Data!F149)</f>
        <v/>
      </c>
      <c r="D149" s="25" t="str">
        <f aca="false">IF($A149="","",Activity_Data!I149)</f>
        <v/>
      </c>
      <c r="E149" s="24" t="str">
        <f aca="false">IF($A149="","",Activity_Data!J149)</f>
        <v/>
      </c>
      <c r="F149" s="24" t="str">
        <f aca="false">IF($A149="","",Activity_Data!K149)</f>
        <v/>
      </c>
      <c r="G149" s="24" t="str">
        <f aca="false">IF($A149="","",IFERROR(INDEX(EF_Library!$E$5:$E$64,MATCH($F149,EF_Library!$A$5:$A$64,0)),"EF_ID not found"))</f>
        <v/>
      </c>
      <c r="H149" s="13" t="str">
        <f aca="false">IF($A149="","",IFERROR(IF(TRIM(MID(G149,FIND("/",G149)+1,60))=TRIM(E149),"OK","Check unit"),"Check unit"))</f>
        <v/>
      </c>
      <c r="I149" s="26" t="str">
        <f aca="false">IF($A149="","",IFERROR(INDEX(EF_Library!$I$5:$I$64,MATCH($F149,EF_Library!$A$5:$A$64,0)),""))</f>
        <v/>
      </c>
      <c r="J149" s="26" t="str">
        <f aca="false">IF(OR($A149="",I149="",I149=0),"",D149*I149)</f>
        <v/>
      </c>
      <c r="K149" s="26" t="str">
        <f aca="false">IF($A149="","",IFERROR(D149*INDEX(EF_Library!$F$5:$F$64,MATCH($F149,EF_Library!$A$5:$A$64,0)),0))</f>
        <v/>
      </c>
      <c r="L149" s="26" t="str">
        <f aca="false">IF($A149="","",IFERROR(D149*INDEX(EF_Library!$G$5:$G$64,MATCH($F149,EF_Library!$A$5:$A$64,0)),0))</f>
        <v/>
      </c>
      <c r="M149" s="26" t="str">
        <f aca="false">IF($A149="","",IFERROR(D149*INDEX(EF_Library!$H$5:$H$64,MATCH($F149,EF_Library!$A$5:$A$64,0)),0))</f>
        <v/>
      </c>
      <c r="N149" s="26" t="str">
        <f aca="false">IF($A149="","",K149+L149*INDEX(GWP_Table!$B$5:$B$12,MATCH("CH4",GWP_Table!$A$5:$A$12,0))+M149*INDEX(GWP_Table!$B$5:$B$12,MATCH("N2O",GWP_Table!$A$5:$A$12,0)))</f>
        <v/>
      </c>
      <c r="O149" s="26" t="str">
        <f aca="false">IF($A149="","",IF(J149&lt;&gt;"",J149,N149))</f>
        <v/>
      </c>
      <c r="P149" s="13" t="str">
        <f aca="false">IF($A149="","",IF(G149="EF_ID not found","Missing EF",IF(H149&lt;&gt;"OK","Unit mismatch",IF(AND(D149&gt;0,O149=0),"Zero result","OK"))))</f>
        <v/>
      </c>
    </row>
    <row r="150" customFormat="false" ht="15" hidden="false" customHeight="false" outlineLevel="0" collapsed="false">
      <c r="A150" s="24" t="str">
        <f aca="false">IF(Activity_Data!A150="","",Activity_Data!A150)</f>
        <v/>
      </c>
      <c r="B150" s="24" t="str">
        <f aca="false">IF($A150="","",Activity_Data!E150)</f>
        <v/>
      </c>
      <c r="C150" s="24" t="str">
        <f aca="false">IF($A150="","",Activity_Data!F150)</f>
        <v/>
      </c>
      <c r="D150" s="25" t="str">
        <f aca="false">IF($A150="","",Activity_Data!I150)</f>
        <v/>
      </c>
      <c r="E150" s="24" t="str">
        <f aca="false">IF($A150="","",Activity_Data!J150)</f>
        <v/>
      </c>
      <c r="F150" s="24" t="str">
        <f aca="false">IF($A150="","",Activity_Data!K150)</f>
        <v/>
      </c>
      <c r="G150" s="24" t="str">
        <f aca="false">IF($A150="","",IFERROR(INDEX(EF_Library!$E$5:$E$64,MATCH($F150,EF_Library!$A$5:$A$64,0)),"EF_ID not found"))</f>
        <v/>
      </c>
      <c r="H150" s="13" t="str">
        <f aca="false">IF($A150="","",IFERROR(IF(TRIM(MID(G150,FIND("/",G150)+1,60))=TRIM(E150),"OK","Check unit"),"Check unit"))</f>
        <v/>
      </c>
      <c r="I150" s="26" t="str">
        <f aca="false">IF($A150="","",IFERROR(INDEX(EF_Library!$I$5:$I$64,MATCH($F150,EF_Library!$A$5:$A$64,0)),""))</f>
        <v/>
      </c>
      <c r="J150" s="26" t="str">
        <f aca="false">IF(OR($A150="",I150="",I150=0),"",D150*I150)</f>
        <v/>
      </c>
      <c r="K150" s="26" t="str">
        <f aca="false">IF($A150="","",IFERROR(D150*INDEX(EF_Library!$F$5:$F$64,MATCH($F150,EF_Library!$A$5:$A$64,0)),0))</f>
        <v/>
      </c>
      <c r="L150" s="26" t="str">
        <f aca="false">IF($A150="","",IFERROR(D150*INDEX(EF_Library!$G$5:$G$64,MATCH($F150,EF_Library!$A$5:$A$64,0)),0))</f>
        <v/>
      </c>
      <c r="M150" s="26" t="str">
        <f aca="false">IF($A150="","",IFERROR(D150*INDEX(EF_Library!$H$5:$H$64,MATCH($F150,EF_Library!$A$5:$A$64,0)),0))</f>
        <v/>
      </c>
      <c r="N150" s="26" t="str">
        <f aca="false">IF($A150="","",K150+L150*INDEX(GWP_Table!$B$5:$B$12,MATCH("CH4",GWP_Table!$A$5:$A$12,0))+M150*INDEX(GWP_Table!$B$5:$B$12,MATCH("N2O",GWP_Table!$A$5:$A$12,0)))</f>
        <v/>
      </c>
      <c r="O150" s="26" t="str">
        <f aca="false">IF($A150="","",IF(J150&lt;&gt;"",J150,N150))</f>
        <v/>
      </c>
      <c r="P150" s="13" t="str">
        <f aca="false">IF($A150="","",IF(G150="EF_ID not found","Missing EF",IF(H150&lt;&gt;"OK","Unit mismatch",IF(AND(D150&gt;0,O150=0),"Zero result","OK"))))</f>
        <v/>
      </c>
    </row>
    <row r="151" customFormat="false" ht="15" hidden="false" customHeight="false" outlineLevel="0" collapsed="false">
      <c r="A151" s="24" t="str">
        <f aca="false">IF(Activity_Data!A151="","",Activity_Data!A151)</f>
        <v/>
      </c>
      <c r="B151" s="24" t="str">
        <f aca="false">IF($A151="","",Activity_Data!E151)</f>
        <v/>
      </c>
      <c r="C151" s="24" t="str">
        <f aca="false">IF($A151="","",Activity_Data!F151)</f>
        <v/>
      </c>
      <c r="D151" s="25" t="str">
        <f aca="false">IF($A151="","",Activity_Data!I151)</f>
        <v/>
      </c>
      <c r="E151" s="24" t="str">
        <f aca="false">IF($A151="","",Activity_Data!J151)</f>
        <v/>
      </c>
      <c r="F151" s="24" t="str">
        <f aca="false">IF($A151="","",Activity_Data!K151)</f>
        <v/>
      </c>
      <c r="G151" s="24" t="str">
        <f aca="false">IF($A151="","",IFERROR(INDEX(EF_Library!$E$5:$E$64,MATCH($F151,EF_Library!$A$5:$A$64,0)),"EF_ID not found"))</f>
        <v/>
      </c>
      <c r="H151" s="13" t="str">
        <f aca="false">IF($A151="","",IFERROR(IF(TRIM(MID(G151,FIND("/",G151)+1,60))=TRIM(E151),"OK","Check unit"),"Check unit"))</f>
        <v/>
      </c>
      <c r="I151" s="26" t="str">
        <f aca="false">IF($A151="","",IFERROR(INDEX(EF_Library!$I$5:$I$64,MATCH($F151,EF_Library!$A$5:$A$64,0)),""))</f>
        <v/>
      </c>
      <c r="J151" s="26" t="str">
        <f aca="false">IF(OR($A151="",I151="",I151=0),"",D151*I151)</f>
        <v/>
      </c>
      <c r="K151" s="26" t="str">
        <f aca="false">IF($A151="","",IFERROR(D151*INDEX(EF_Library!$F$5:$F$64,MATCH($F151,EF_Library!$A$5:$A$64,0)),0))</f>
        <v/>
      </c>
      <c r="L151" s="26" t="str">
        <f aca="false">IF($A151="","",IFERROR(D151*INDEX(EF_Library!$G$5:$G$64,MATCH($F151,EF_Library!$A$5:$A$64,0)),0))</f>
        <v/>
      </c>
      <c r="M151" s="26" t="str">
        <f aca="false">IF($A151="","",IFERROR(D151*INDEX(EF_Library!$H$5:$H$64,MATCH($F151,EF_Library!$A$5:$A$64,0)),0))</f>
        <v/>
      </c>
      <c r="N151" s="26" t="str">
        <f aca="false">IF($A151="","",K151+L151*INDEX(GWP_Table!$B$5:$B$12,MATCH("CH4",GWP_Table!$A$5:$A$12,0))+M151*INDEX(GWP_Table!$B$5:$B$12,MATCH("N2O",GWP_Table!$A$5:$A$12,0)))</f>
        <v/>
      </c>
      <c r="O151" s="26" t="str">
        <f aca="false">IF($A151="","",IF(J151&lt;&gt;"",J151,N151))</f>
        <v/>
      </c>
      <c r="P151" s="13" t="str">
        <f aca="false">IF($A151="","",IF(G151="EF_ID not found","Missing EF",IF(H151&lt;&gt;"OK","Unit mismatch",IF(AND(D151&gt;0,O151=0),"Zero result","OK"))))</f>
        <v/>
      </c>
    </row>
    <row r="152" customFormat="false" ht="15" hidden="false" customHeight="false" outlineLevel="0" collapsed="false">
      <c r="A152" s="24" t="str">
        <f aca="false">IF(Activity_Data!A152="","",Activity_Data!A152)</f>
        <v/>
      </c>
      <c r="B152" s="24" t="str">
        <f aca="false">IF($A152="","",Activity_Data!E152)</f>
        <v/>
      </c>
      <c r="C152" s="24" t="str">
        <f aca="false">IF($A152="","",Activity_Data!F152)</f>
        <v/>
      </c>
      <c r="D152" s="25" t="str">
        <f aca="false">IF($A152="","",Activity_Data!I152)</f>
        <v/>
      </c>
      <c r="E152" s="24" t="str">
        <f aca="false">IF($A152="","",Activity_Data!J152)</f>
        <v/>
      </c>
      <c r="F152" s="24" t="str">
        <f aca="false">IF($A152="","",Activity_Data!K152)</f>
        <v/>
      </c>
      <c r="G152" s="24" t="str">
        <f aca="false">IF($A152="","",IFERROR(INDEX(EF_Library!$E$5:$E$64,MATCH($F152,EF_Library!$A$5:$A$64,0)),"EF_ID not found"))</f>
        <v/>
      </c>
      <c r="H152" s="13" t="str">
        <f aca="false">IF($A152="","",IFERROR(IF(TRIM(MID(G152,FIND("/",G152)+1,60))=TRIM(E152),"OK","Check unit"),"Check unit"))</f>
        <v/>
      </c>
      <c r="I152" s="26" t="str">
        <f aca="false">IF($A152="","",IFERROR(INDEX(EF_Library!$I$5:$I$64,MATCH($F152,EF_Library!$A$5:$A$64,0)),""))</f>
        <v/>
      </c>
      <c r="J152" s="26" t="str">
        <f aca="false">IF(OR($A152="",I152="",I152=0),"",D152*I152)</f>
        <v/>
      </c>
      <c r="K152" s="26" t="str">
        <f aca="false">IF($A152="","",IFERROR(D152*INDEX(EF_Library!$F$5:$F$64,MATCH($F152,EF_Library!$A$5:$A$64,0)),0))</f>
        <v/>
      </c>
      <c r="L152" s="26" t="str">
        <f aca="false">IF($A152="","",IFERROR(D152*INDEX(EF_Library!$G$5:$G$64,MATCH($F152,EF_Library!$A$5:$A$64,0)),0))</f>
        <v/>
      </c>
      <c r="M152" s="26" t="str">
        <f aca="false">IF($A152="","",IFERROR(D152*INDEX(EF_Library!$H$5:$H$64,MATCH($F152,EF_Library!$A$5:$A$64,0)),0))</f>
        <v/>
      </c>
      <c r="N152" s="26" t="str">
        <f aca="false">IF($A152="","",K152+L152*INDEX(GWP_Table!$B$5:$B$12,MATCH("CH4",GWP_Table!$A$5:$A$12,0))+M152*INDEX(GWP_Table!$B$5:$B$12,MATCH("N2O",GWP_Table!$A$5:$A$12,0)))</f>
        <v/>
      </c>
      <c r="O152" s="26" t="str">
        <f aca="false">IF($A152="","",IF(J152&lt;&gt;"",J152,N152))</f>
        <v/>
      </c>
      <c r="P152" s="13" t="str">
        <f aca="false">IF($A152="","",IF(G152="EF_ID not found","Missing EF",IF(H152&lt;&gt;"OK","Unit mismatch",IF(AND(D152&gt;0,O152=0),"Zero result","OK"))))</f>
        <v/>
      </c>
    </row>
    <row r="153" customFormat="false" ht="15" hidden="false" customHeight="false" outlineLevel="0" collapsed="false">
      <c r="A153" s="24" t="str">
        <f aca="false">IF(Activity_Data!A153="","",Activity_Data!A153)</f>
        <v/>
      </c>
      <c r="B153" s="24" t="str">
        <f aca="false">IF($A153="","",Activity_Data!E153)</f>
        <v/>
      </c>
      <c r="C153" s="24" t="str">
        <f aca="false">IF($A153="","",Activity_Data!F153)</f>
        <v/>
      </c>
      <c r="D153" s="25" t="str">
        <f aca="false">IF($A153="","",Activity_Data!I153)</f>
        <v/>
      </c>
      <c r="E153" s="24" t="str">
        <f aca="false">IF($A153="","",Activity_Data!J153)</f>
        <v/>
      </c>
      <c r="F153" s="24" t="str">
        <f aca="false">IF($A153="","",Activity_Data!K153)</f>
        <v/>
      </c>
      <c r="G153" s="24" t="str">
        <f aca="false">IF($A153="","",IFERROR(INDEX(EF_Library!$E$5:$E$64,MATCH($F153,EF_Library!$A$5:$A$64,0)),"EF_ID not found"))</f>
        <v/>
      </c>
      <c r="H153" s="13" t="str">
        <f aca="false">IF($A153="","",IFERROR(IF(TRIM(MID(G153,FIND("/",G153)+1,60))=TRIM(E153),"OK","Check unit"),"Check unit"))</f>
        <v/>
      </c>
      <c r="I153" s="26" t="str">
        <f aca="false">IF($A153="","",IFERROR(INDEX(EF_Library!$I$5:$I$64,MATCH($F153,EF_Library!$A$5:$A$64,0)),""))</f>
        <v/>
      </c>
      <c r="J153" s="26" t="str">
        <f aca="false">IF(OR($A153="",I153="",I153=0),"",D153*I153)</f>
        <v/>
      </c>
      <c r="K153" s="26" t="str">
        <f aca="false">IF($A153="","",IFERROR(D153*INDEX(EF_Library!$F$5:$F$64,MATCH($F153,EF_Library!$A$5:$A$64,0)),0))</f>
        <v/>
      </c>
      <c r="L153" s="26" t="str">
        <f aca="false">IF($A153="","",IFERROR(D153*INDEX(EF_Library!$G$5:$G$64,MATCH($F153,EF_Library!$A$5:$A$64,0)),0))</f>
        <v/>
      </c>
      <c r="M153" s="26" t="str">
        <f aca="false">IF($A153="","",IFERROR(D153*INDEX(EF_Library!$H$5:$H$64,MATCH($F153,EF_Library!$A$5:$A$64,0)),0))</f>
        <v/>
      </c>
      <c r="N153" s="26" t="str">
        <f aca="false">IF($A153="","",K153+L153*INDEX(GWP_Table!$B$5:$B$12,MATCH("CH4",GWP_Table!$A$5:$A$12,0))+M153*INDEX(GWP_Table!$B$5:$B$12,MATCH("N2O",GWP_Table!$A$5:$A$12,0)))</f>
        <v/>
      </c>
      <c r="O153" s="26" t="str">
        <f aca="false">IF($A153="","",IF(J153&lt;&gt;"",J153,N153))</f>
        <v/>
      </c>
      <c r="P153" s="13" t="str">
        <f aca="false">IF($A153="","",IF(G153="EF_ID not found","Missing EF",IF(H153&lt;&gt;"OK","Unit mismatch",IF(AND(D153&gt;0,O153=0),"Zero result","OK"))))</f>
        <v/>
      </c>
    </row>
    <row r="154" customFormat="false" ht="15" hidden="false" customHeight="false" outlineLevel="0" collapsed="false">
      <c r="A154" s="24" t="str">
        <f aca="false">IF(Activity_Data!A154="","",Activity_Data!A154)</f>
        <v/>
      </c>
      <c r="B154" s="24" t="str">
        <f aca="false">IF($A154="","",Activity_Data!E154)</f>
        <v/>
      </c>
      <c r="C154" s="24" t="str">
        <f aca="false">IF($A154="","",Activity_Data!F154)</f>
        <v/>
      </c>
      <c r="D154" s="25" t="str">
        <f aca="false">IF($A154="","",Activity_Data!I154)</f>
        <v/>
      </c>
      <c r="E154" s="24" t="str">
        <f aca="false">IF($A154="","",Activity_Data!J154)</f>
        <v/>
      </c>
      <c r="F154" s="24" t="str">
        <f aca="false">IF($A154="","",Activity_Data!K154)</f>
        <v/>
      </c>
      <c r="G154" s="24" t="str">
        <f aca="false">IF($A154="","",IFERROR(INDEX(EF_Library!$E$5:$E$64,MATCH($F154,EF_Library!$A$5:$A$64,0)),"EF_ID not found"))</f>
        <v/>
      </c>
      <c r="H154" s="13" t="str">
        <f aca="false">IF($A154="","",IFERROR(IF(TRIM(MID(G154,FIND("/",G154)+1,60))=TRIM(E154),"OK","Check unit"),"Check unit"))</f>
        <v/>
      </c>
      <c r="I154" s="26" t="str">
        <f aca="false">IF($A154="","",IFERROR(INDEX(EF_Library!$I$5:$I$64,MATCH($F154,EF_Library!$A$5:$A$64,0)),""))</f>
        <v/>
      </c>
      <c r="J154" s="26" t="str">
        <f aca="false">IF(OR($A154="",I154="",I154=0),"",D154*I154)</f>
        <v/>
      </c>
      <c r="K154" s="26" t="str">
        <f aca="false">IF($A154="","",IFERROR(D154*INDEX(EF_Library!$F$5:$F$64,MATCH($F154,EF_Library!$A$5:$A$64,0)),0))</f>
        <v/>
      </c>
      <c r="L154" s="26" t="str">
        <f aca="false">IF($A154="","",IFERROR(D154*INDEX(EF_Library!$G$5:$G$64,MATCH($F154,EF_Library!$A$5:$A$64,0)),0))</f>
        <v/>
      </c>
      <c r="M154" s="26" t="str">
        <f aca="false">IF($A154="","",IFERROR(D154*INDEX(EF_Library!$H$5:$H$64,MATCH($F154,EF_Library!$A$5:$A$64,0)),0))</f>
        <v/>
      </c>
      <c r="N154" s="26" t="str">
        <f aca="false">IF($A154="","",K154+L154*INDEX(GWP_Table!$B$5:$B$12,MATCH("CH4",GWP_Table!$A$5:$A$12,0))+M154*INDEX(GWP_Table!$B$5:$B$12,MATCH("N2O",GWP_Table!$A$5:$A$12,0)))</f>
        <v/>
      </c>
      <c r="O154" s="26" t="str">
        <f aca="false">IF($A154="","",IF(J154&lt;&gt;"",J154,N154))</f>
        <v/>
      </c>
      <c r="P154" s="13" t="str">
        <f aca="false">IF($A154="","",IF(G154="EF_ID not found","Missing EF",IF(H154&lt;&gt;"OK","Unit mismatch",IF(AND(D154&gt;0,O154=0),"Zero result","OK"))))</f>
        <v/>
      </c>
    </row>
    <row r="155" customFormat="false" ht="15" hidden="false" customHeight="false" outlineLevel="0" collapsed="false">
      <c r="A155" s="24" t="str">
        <f aca="false">IF(Activity_Data!A155="","",Activity_Data!A155)</f>
        <v/>
      </c>
      <c r="B155" s="24" t="str">
        <f aca="false">IF($A155="","",Activity_Data!E155)</f>
        <v/>
      </c>
      <c r="C155" s="24" t="str">
        <f aca="false">IF($A155="","",Activity_Data!F155)</f>
        <v/>
      </c>
      <c r="D155" s="25" t="str">
        <f aca="false">IF($A155="","",Activity_Data!I155)</f>
        <v/>
      </c>
      <c r="E155" s="24" t="str">
        <f aca="false">IF($A155="","",Activity_Data!J155)</f>
        <v/>
      </c>
      <c r="F155" s="24" t="str">
        <f aca="false">IF($A155="","",Activity_Data!K155)</f>
        <v/>
      </c>
      <c r="G155" s="24" t="str">
        <f aca="false">IF($A155="","",IFERROR(INDEX(EF_Library!$E$5:$E$64,MATCH($F155,EF_Library!$A$5:$A$64,0)),"EF_ID not found"))</f>
        <v/>
      </c>
      <c r="H155" s="13" t="str">
        <f aca="false">IF($A155="","",IFERROR(IF(TRIM(MID(G155,FIND("/",G155)+1,60))=TRIM(E155),"OK","Check unit"),"Check unit"))</f>
        <v/>
      </c>
      <c r="I155" s="26" t="str">
        <f aca="false">IF($A155="","",IFERROR(INDEX(EF_Library!$I$5:$I$64,MATCH($F155,EF_Library!$A$5:$A$64,0)),""))</f>
        <v/>
      </c>
      <c r="J155" s="26" t="str">
        <f aca="false">IF(OR($A155="",I155="",I155=0),"",D155*I155)</f>
        <v/>
      </c>
      <c r="K155" s="26" t="str">
        <f aca="false">IF($A155="","",IFERROR(D155*INDEX(EF_Library!$F$5:$F$64,MATCH($F155,EF_Library!$A$5:$A$64,0)),0))</f>
        <v/>
      </c>
      <c r="L155" s="26" t="str">
        <f aca="false">IF($A155="","",IFERROR(D155*INDEX(EF_Library!$G$5:$G$64,MATCH($F155,EF_Library!$A$5:$A$64,0)),0))</f>
        <v/>
      </c>
      <c r="M155" s="26" t="str">
        <f aca="false">IF($A155="","",IFERROR(D155*INDEX(EF_Library!$H$5:$H$64,MATCH($F155,EF_Library!$A$5:$A$64,0)),0))</f>
        <v/>
      </c>
      <c r="N155" s="26" t="str">
        <f aca="false">IF($A155="","",K155+L155*INDEX(GWP_Table!$B$5:$B$12,MATCH("CH4",GWP_Table!$A$5:$A$12,0))+M155*INDEX(GWP_Table!$B$5:$B$12,MATCH("N2O",GWP_Table!$A$5:$A$12,0)))</f>
        <v/>
      </c>
      <c r="O155" s="26" t="str">
        <f aca="false">IF($A155="","",IF(J155&lt;&gt;"",J155,N155))</f>
        <v/>
      </c>
      <c r="P155" s="13" t="str">
        <f aca="false">IF($A155="","",IF(G155="EF_ID not found","Missing EF",IF(H155&lt;&gt;"OK","Unit mismatch",IF(AND(D155&gt;0,O155=0),"Zero result","OK"))))</f>
        <v/>
      </c>
    </row>
    <row r="156" customFormat="false" ht="15" hidden="false" customHeight="false" outlineLevel="0" collapsed="false">
      <c r="A156" s="24" t="str">
        <f aca="false">IF(Activity_Data!A156="","",Activity_Data!A156)</f>
        <v/>
      </c>
      <c r="B156" s="24" t="str">
        <f aca="false">IF($A156="","",Activity_Data!E156)</f>
        <v/>
      </c>
      <c r="C156" s="24" t="str">
        <f aca="false">IF($A156="","",Activity_Data!F156)</f>
        <v/>
      </c>
      <c r="D156" s="25" t="str">
        <f aca="false">IF($A156="","",Activity_Data!I156)</f>
        <v/>
      </c>
      <c r="E156" s="24" t="str">
        <f aca="false">IF($A156="","",Activity_Data!J156)</f>
        <v/>
      </c>
      <c r="F156" s="24" t="str">
        <f aca="false">IF($A156="","",Activity_Data!K156)</f>
        <v/>
      </c>
      <c r="G156" s="24" t="str">
        <f aca="false">IF($A156="","",IFERROR(INDEX(EF_Library!$E$5:$E$64,MATCH($F156,EF_Library!$A$5:$A$64,0)),"EF_ID not found"))</f>
        <v/>
      </c>
      <c r="H156" s="13" t="str">
        <f aca="false">IF($A156="","",IFERROR(IF(TRIM(MID(G156,FIND("/",G156)+1,60))=TRIM(E156),"OK","Check unit"),"Check unit"))</f>
        <v/>
      </c>
      <c r="I156" s="26" t="str">
        <f aca="false">IF($A156="","",IFERROR(INDEX(EF_Library!$I$5:$I$64,MATCH($F156,EF_Library!$A$5:$A$64,0)),""))</f>
        <v/>
      </c>
      <c r="J156" s="26" t="str">
        <f aca="false">IF(OR($A156="",I156="",I156=0),"",D156*I156)</f>
        <v/>
      </c>
      <c r="K156" s="26" t="str">
        <f aca="false">IF($A156="","",IFERROR(D156*INDEX(EF_Library!$F$5:$F$64,MATCH($F156,EF_Library!$A$5:$A$64,0)),0))</f>
        <v/>
      </c>
      <c r="L156" s="26" t="str">
        <f aca="false">IF($A156="","",IFERROR(D156*INDEX(EF_Library!$G$5:$G$64,MATCH($F156,EF_Library!$A$5:$A$64,0)),0))</f>
        <v/>
      </c>
      <c r="M156" s="26" t="str">
        <f aca="false">IF($A156="","",IFERROR(D156*INDEX(EF_Library!$H$5:$H$64,MATCH($F156,EF_Library!$A$5:$A$64,0)),0))</f>
        <v/>
      </c>
      <c r="N156" s="26" t="str">
        <f aca="false">IF($A156="","",K156+L156*INDEX(GWP_Table!$B$5:$B$12,MATCH("CH4",GWP_Table!$A$5:$A$12,0))+M156*INDEX(GWP_Table!$B$5:$B$12,MATCH("N2O",GWP_Table!$A$5:$A$12,0)))</f>
        <v/>
      </c>
      <c r="O156" s="26" t="str">
        <f aca="false">IF($A156="","",IF(J156&lt;&gt;"",J156,N156))</f>
        <v/>
      </c>
      <c r="P156" s="13" t="str">
        <f aca="false">IF($A156="","",IF(G156="EF_ID not found","Missing EF",IF(H156&lt;&gt;"OK","Unit mismatch",IF(AND(D156&gt;0,O156=0),"Zero result","OK"))))</f>
        <v/>
      </c>
    </row>
    <row r="157" customFormat="false" ht="15" hidden="false" customHeight="false" outlineLevel="0" collapsed="false">
      <c r="A157" s="24" t="str">
        <f aca="false">IF(Activity_Data!A157="","",Activity_Data!A157)</f>
        <v/>
      </c>
      <c r="B157" s="24" t="str">
        <f aca="false">IF($A157="","",Activity_Data!E157)</f>
        <v/>
      </c>
      <c r="C157" s="24" t="str">
        <f aca="false">IF($A157="","",Activity_Data!F157)</f>
        <v/>
      </c>
      <c r="D157" s="25" t="str">
        <f aca="false">IF($A157="","",Activity_Data!I157)</f>
        <v/>
      </c>
      <c r="E157" s="24" t="str">
        <f aca="false">IF($A157="","",Activity_Data!J157)</f>
        <v/>
      </c>
      <c r="F157" s="24" t="str">
        <f aca="false">IF($A157="","",Activity_Data!K157)</f>
        <v/>
      </c>
      <c r="G157" s="24" t="str">
        <f aca="false">IF($A157="","",IFERROR(INDEX(EF_Library!$E$5:$E$64,MATCH($F157,EF_Library!$A$5:$A$64,0)),"EF_ID not found"))</f>
        <v/>
      </c>
      <c r="H157" s="13" t="str">
        <f aca="false">IF($A157="","",IFERROR(IF(TRIM(MID(G157,FIND("/",G157)+1,60))=TRIM(E157),"OK","Check unit"),"Check unit"))</f>
        <v/>
      </c>
      <c r="I157" s="26" t="str">
        <f aca="false">IF($A157="","",IFERROR(INDEX(EF_Library!$I$5:$I$64,MATCH($F157,EF_Library!$A$5:$A$64,0)),""))</f>
        <v/>
      </c>
      <c r="J157" s="26" t="str">
        <f aca="false">IF(OR($A157="",I157="",I157=0),"",D157*I157)</f>
        <v/>
      </c>
      <c r="K157" s="26" t="str">
        <f aca="false">IF($A157="","",IFERROR(D157*INDEX(EF_Library!$F$5:$F$64,MATCH($F157,EF_Library!$A$5:$A$64,0)),0))</f>
        <v/>
      </c>
      <c r="L157" s="26" t="str">
        <f aca="false">IF($A157="","",IFERROR(D157*INDEX(EF_Library!$G$5:$G$64,MATCH($F157,EF_Library!$A$5:$A$64,0)),0))</f>
        <v/>
      </c>
      <c r="M157" s="26" t="str">
        <f aca="false">IF($A157="","",IFERROR(D157*INDEX(EF_Library!$H$5:$H$64,MATCH($F157,EF_Library!$A$5:$A$64,0)),0))</f>
        <v/>
      </c>
      <c r="N157" s="26" t="str">
        <f aca="false">IF($A157="","",K157+L157*INDEX(GWP_Table!$B$5:$B$12,MATCH("CH4",GWP_Table!$A$5:$A$12,0))+M157*INDEX(GWP_Table!$B$5:$B$12,MATCH("N2O",GWP_Table!$A$5:$A$12,0)))</f>
        <v/>
      </c>
      <c r="O157" s="26" t="str">
        <f aca="false">IF($A157="","",IF(J157&lt;&gt;"",J157,N157))</f>
        <v/>
      </c>
      <c r="P157" s="13" t="str">
        <f aca="false">IF($A157="","",IF(G157="EF_ID not found","Missing EF",IF(H157&lt;&gt;"OK","Unit mismatch",IF(AND(D157&gt;0,O157=0),"Zero result","OK"))))</f>
        <v/>
      </c>
    </row>
    <row r="158" customFormat="false" ht="15" hidden="false" customHeight="false" outlineLevel="0" collapsed="false">
      <c r="A158" s="24" t="str">
        <f aca="false">IF(Activity_Data!A158="","",Activity_Data!A158)</f>
        <v/>
      </c>
      <c r="B158" s="24" t="str">
        <f aca="false">IF($A158="","",Activity_Data!E158)</f>
        <v/>
      </c>
      <c r="C158" s="24" t="str">
        <f aca="false">IF($A158="","",Activity_Data!F158)</f>
        <v/>
      </c>
      <c r="D158" s="25" t="str">
        <f aca="false">IF($A158="","",Activity_Data!I158)</f>
        <v/>
      </c>
      <c r="E158" s="24" t="str">
        <f aca="false">IF($A158="","",Activity_Data!J158)</f>
        <v/>
      </c>
      <c r="F158" s="24" t="str">
        <f aca="false">IF($A158="","",Activity_Data!K158)</f>
        <v/>
      </c>
      <c r="G158" s="24" t="str">
        <f aca="false">IF($A158="","",IFERROR(INDEX(EF_Library!$E$5:$E$64,MATCH($F158,EF_Library!$A$5:$A$64,0)),"EF_ID not found"))</f>
        <v/>
      </c>
      <c r="H158" s="13" t="str">
        <f aca="false">IF($A158="","",IFERROR(IF(TRIM(MID(G158,FIND("/",G158)+1,60))=TRIM(E158),"OK","Check unit"),"Check unit"))</f>
        <v/>
      </c>
      <c r="I158" s="26" t="str">
        <f aca="false">IF($A158="","",IFERROR(INDEX(EF_Library!$I$5:$I$64,MATCH($F158,EF_Library!$A$5:$A$64,0)),""))</f>
        <v/>
      </c>
      <c r="J158" s="26" t="str">
        <f aca="false">IF(OR($A158="",I158="",I158=0),"",D158*I158)</f>
        <v/>
      </c>
      <c r="K158" s="26" t="str">
        <f aca="false">IF($A158="","",IFERROR(D158*INDEX(EF_Library!$F$5:$F$64,MATCH($F158,EF_Library!$A$5:$A$64,0)),0))</f>
        <v/>
      </c>
      <c r="L158" s="26" t="str">
        <f aca="false">IF($A158="","",IFERROR(D158*INDEX(EF_Library!$G$5:$G$64,MATCH($F158,EF_Library!$A$5:$A$64,0)),0))</f>
        <v/>
      </c>
      <c r="M158" s="26" t="str">
        <f aca="false">IF($A158="","",IFERROR(D158*INDEX(EF_Library!$H$5:$H$64,MATCH($F158,EF_Library!$A$5:$A$64,0)),0))</f>
        <v/>
      </c>
      <c r="N158" s="26" t="str">
        <f aca="false">IF($A158="","",K158+L158*INDEX(GWP_Table!$B$5:$B$12,MATCH("CH4",GWP_Table!$A$5:$A$12,0))+M158*INDEX(GWP_Table!$B$5:$B$12,MATCH("N2O",GWP_Table!$A$5:$A$12,0)))</f>
        <v/>
      </c>
      <c r="O158" s="26" t="str">
        <f aca="false">IF($A158="","",IF(J158&lt;&gt;"",J158,N158))</f>
        <v/>
      </c>
      <c r="P158" s="13" t="str">
        <f aca="false">IF($A158="","",IF(G158="EF_ID not found","Missing EF",IF(H158&lt;&gt;"OK","Unit mismatch",IF(AND(D158&gt;0,O158=0),"Zero result","OK"))))</f>
        <v/>
      </c>
    </row>
    <row r="159" customFormat="false" ht="15" hidden="false" customHeight="false" outlineLevel="0" collapsed="false">
      <c r="A159" s="24" t="str">
        <f aca="false">IF(Activity_Data!A159="","",Activity_Data!A159)</f>
        <v/>
      </c>
      <c r="B159" s="24" t="str">
        <f aca="false">IF($A159="","",Activity_Data!E159)</f>
        <v/>
      </c>
      <c r="C159" s="24" t="str">
        <f aca="false">IF($A159="","",Activity_Data!F159)</f>
        <v/>
      </c>
      <c r="D159" s="25" t="str">
        <f aca="false">IF($A159="","",Activity_Data!I159)</f>
        <v/>
      </c>
      <c r="E159" s="24" t="str">
        <f aca="false">IF($A159="","",Activity_Data!J159)</f>
        <v/>
      </c>
      <c r="F159" s="24" t="str">
        <f aca="false">IF($A159="","",Activity_Data!K159)</f>
        <v/>
      </c>
      <c r="G159" s="24" t="str">
        <f aca="false">IF($A159="","",IFERROR(INDEX(EF_Library!$E$5:$E$64,MATCH($F159,EF_Library!$A$5:$A$64,0)),"EF_ID not found"))</f>
        <v/>
      </c>
      <c r="H159" s="13" t="str">
        <f aca="false">IF($A159="","",IFERROR(IF(TRIM(MID(G159,FIND("/",G159)+1,60))=TRIM(E159),"OK","Check unit"),"Check unit"))</f>
        <v/>
      </c>
      <c r="I159" s="26" t="str">
        <f aca="false">IF($A159="","",IFERROR(INDEX(EF_Library!$I$5:$I$64,MATCH($F159,EF_Library!$A$5:$A$64,0)),""))</f>
        <v/>
      </c>
      <c r="J159" s="26" t="str">
        <f aca="false">IF(OR($A159="",I159="",I159=0),"",D159*I159)</f>
        <v/>
      </c>
      <c r="K159" s="26" t="str">
        <f aca="false">IF($A159="","",IFERROR(D159*INDEX(EF_Library!$F$5:$F$64,MATCH($F159,EF_Library!$A$5:$A$64,0)),0))</f>
        <v/>
      </c>
      <c r="L159" s="26" t="str">
        <f aca="false">IF($A159="","",IFERROR(D159*INDEX(EF_Library!$G$5:$G$64,MATCH($F159,EF_Library!$A$5:$A$64,0)),0))</f>
        <v/>
      </c>
      <c r="M159" s="26" t="str">
        <f aca="false">IF($A159="","",IFERROR(D159*INDEX(EF_Library!$H$5:$H$64,MATCH($F159,EF_Library!$A$5:$A$64,0)),0))</f>
        <v/>
      </c>
      <c r="N159" s="26" t="str">
        <f aca="false">IF($A159="","",K159+L159*INDEX(GWP_Table!$B$5:$B$12,MATCH("CH4",GWP_Table!$A$5:$A$12,0))+M159*INDEX(GWP_Table!$B$5:$B$12,MATCH("N2O",GWP_Table!$A$5:$A$12,0)))</f>
        <v/>
      </c>
      <c r="O159" s="26" t="str">
        <f aca="false">IF($A159="","",IF(J159&lt;&gt;"",J159,N159))</f>
        <v/>
      </c>
      <c r="P159" s="13" t="str">
        <f aca="false">IF($A159="","",IF(G159="EF_ID not found","Missing EF",IF(H159&lt;&gt;"OK","Unit mismatch",IF(AND(D159&gt;0,O159=0),"Zero result","OK"))))</f>
        <v/>
      </c>
    </row>
    <row r="160" customFormat="false" ht="15" hidden="false" customHeight="false" outlineLevel="0" collapsed="false">
      <c r="A160" s="24" t="str">
        <f aca="false">IF(Activity_Data!A160="","",Activity_Data!A160)</f>
        <v/>
      </c>
      <c r="B160" s="24" t="str">
        <f aca="false">IF($A160="","",Activity_Data!E160)</f>
        <v/>
      </c>
      <c r="C160" s="24" t="str">
        <f aca="false">IF($A160="","",Activity_Data!F160)</f>
        <v/>
      </c>
      <c r="D160" s="25" t="str">
        <f aca="false">IF($A160="","",Activity_Data!I160)</f>
        <v/>
      </c>
      <c r="E160" s="24" t="str">
        <f aca="false">IF($A160="","",Activity_Data!J160)</f>
        <v/>
      </c>
      <c r="F160" s="24" t="str">
        <f aca="false">IF($A160="","",Activity_Data!K160)</f>
        <v/>
      </c>
      <c r="G160" s="24" t="str">
        <f aca="false">IF($A160="","",IFERROR(INDEX(EF_Library!$E$5:$E$64,MATCH($F160,EF_Library!$A$5:$A$64,0)),"EF_ID not found"))</f>
        <v/>
      </c>
      <c r="H160" s="13" t="str">
        <f aca="false">IF($A160="","",IFERROR(IF(TRIM(MID(G160,FIND("/",G160)+1,60))=TRIM(E160),"OK","Check unit"),"Check unit"))</f>
        <v/>
      </c>
      <c r="I160" s="26" t="str">
        <f aca="false">IF($A160="","",IFERROR(INDEX(EF_Library!$I$5:$I$64,MATCH($F160,EF_Library!$A$5:$A$64,0)),""))</f>
        <v/>
      </c>
      <c r="J160" s="26" t="str">
        <f aca="false">IF(OR($A160="",I160="",I160=0),"",D160*I160)</f>
        <v/>
      </c>
      <c r="K160" s="26" t="str">
        <f aca="false">IF($A160="","",IFERROR(D160*INDEX(EF_Library!$F$5:$F$64,MATCH($F160,EF_Library!$A$5:$A$64,0)),0))</f>
        <v/>
      </c>
      <c r="L160" s="26" t="str">
        <f aca="false">IF($A160="","",IFERROR(D160*INDEX(EF_Library!$G$5:$G$64,MATCH($F160,EF_Library!$A$5:$A$64,0)),0))</f>
        <v/>
      </c>
      <c r="M160" s="26" t="str">
        <f aca="false">IF($A160="","",IFERROR(D160*INDEX(EF_Library!$H$5:$H$64,MATCH($F160,EF_Library!$A$5:$A$64,0)),0))</f>
        <v/>
      </c>
      <c r="N160" s="26" t="str">
        <f aca="false">IF($A160="","",K160+L160*INDEX(GWP_Table!$B$5:$B$12,MATCH("CH4",GWP_Table!$A$5:$A$12,0))+M160*INDEX(GWP_Table!$B$5:$B$12,MATCH("N2O",GWP_Table!$A$5:$A$12,0)))</f>
        <v/>
      </c>
      <c r="O160" s="26" t="str">
        <f aca="false">IF($A160="","",IF(J160&lt;&gt;"",J160,N160))</f>
        <v/>
      </c>
      <c r="P160" s="13" t="str">
        <f aca="false">IF($A160="","",IF(G160="EF_ID not found","Missing EF",IF(H160&lt;&gt;"OK","Unit mismatch",IF(AND(D160&gt;0,O160=0),"Zero result","OK"))))</f>
        <v/>
      </c>
    </row>
    <row r="161" customFormat="false" ht="15" hidden="false" customHeight="false" outlineLevel="0" collapsed="false">
      <c r="A161" s="24" t="str">
        <f aca="false">IF(Activity_Data!A161="","",Activity_Data!A161)</f>
        <v/>
      </c>
      <c r="B161" s="24" t="str">
        <f aca="false">IF($A161="","",Activity_Data!E161)</f>
        <v/>
      </c>
      <c r="C161" s="24" t="str">
        <f aca="false">IF($A161="","",Activity_Data!F161)</f>
        <v/>
      </c>
      <c r="D161" s="25" t="str">
        <f aca="false">IF($A161="","",Activity_Data!I161)</f>
        <v/>
      </c>
      <c r="E161" s="24" t="str">
        <f aca="false">IF($A161="","",Activity_Data!J161)</f>
        <v/>
      </c>
      <c r="F161" s="24" t="str">
        <f aca="false">IF($A161="","",Activity_Data!K161)</f>
        <v/>
      </c>
      <c r="G161" s="24" t="str">
        <f aca="false">IF($A161="","",IFERROR(INDEX(EF_Library!$E$5:$E$64,MATCH($F161,EF_Library!$A$5:$A$64,0)),"EF_ID not found"))</f>
        <v/>
      </c>
      <c r="H161" s="13" t="str">
        <f aca="false">IF($A161="","",IFERROR(IF(TRIM(MID(G161,FIND("/",G161)+1,60))=TRIM(E161),"OK","Check unit"),"Check unit"))</f>
        <v/>
      </c>
      <c r="I161" s="26" t="str">
        <f aca="false">IF($A161="","",IFERROR(INDEX(EF_Library!$I$5:$I$64,MATCH($F161,EF_Library!$A$5:$A$64,0)),""))</f>
        <v/>
      </c>
      <c r="J161" s="26" t="str">
        <f aca="false">IF(OR($A161="",I161="",I161=0),"",D161*I161)</f>
        <v/>
      </c>
      <c r="K161" s="26" t="str">
        <f aca="false">IF($A161="","",IFERROR(D161*INDEX(EF_Library!$F$5:$F$64,MATCH($F161,EF_Library!$A$5:$A$64,0)),0))</f>
        <v/>
      </c>
      <c r="L161" s="26" t="str">
        <f aca="false">IF($A161="","",IFERROR(D161*INDEX(EF_Library!$G$5:$G$64,MATCH($F161,EF_Library!$A$5:$A$64,0)),0))</f>
        <v/>
      </c>
      <c r="M161" s="26" t="str">
        <f aca="false">IF($A161="","",IFERROR(D161*INDEX(EF_Library!$H$5:$H$64,MATCH($F161,EF_Library!$A$5:$A$64,0)),0))</f>
        <v/>
      </c>
      <c r="N161" s="26" t="str">
        <f aca="false">IF($A161="","",K161+L161*INDEX(GWP_Table!$B$5:$B$12,MATCH("CH4",GWP_Table!$A$5:$A$12,0))+M161*INDEX(GWP_Table!$B$5:$B$12,MATCH("N2O",GWP_Table!$A$5:$A$12,0)))</f>
        <v/>
      </c>
      <c r="O161" s="26" t="str">
        <f aca="false">IF($A161="","",IF(J161&lt;&gt;"",J161,N161))</f>
        <v/>
      </c>
      <c r="P161" s="13" t="str">
        <f aca="false">IF($A161="","",IF(G161="EF_ID not found","Missing EF",IF(H161&lt;&gt;"OK","Unit mismatch",IF(AND(D161&gt;0,O161=0),"Zero result","OK"))))</f>
        <v/>
      </c>
    </row>
    <row r="162" customFormat="false" ht="15" hidden="false" customHeight="false" outlineLevel="0" collapsed="false">
      <c r="A162" s="24" t="str">
        <f aca="false">IF(Activity_Data!A162="","",Activity_Data!A162)</f>
        <v/>
      </c>
      <c r="B162" s="24" t="str">
        <f aca="false">IF($A162="","",Activity_Data!E162)</f>
        <v/>
      </c>
      <c r="C162" s="24" t="str">
        <f aca="false">IF($A162="","",Activity_Data!F162)</f>
        <v/>
      </c>
      <c r="D162" s="25" t="str">
        <f aca="false">IF($A162="","",Activity_Data!I162)</f>
        <v/>
      </c>
      <c r="E162" s="24" t="str">
        <f aca="false">IF($A162="","",Activity_Data!J162)</f>
        <v/>
      </c>
      <c r="F162" s="24" t="str">
        <f aca="false">IF($A162="","",Activity_Data!K162)</f>
        <v/>
      </c>
      <c r="G162" s="24" t="str">
        <f aca="false">IF($A162="","",IFERROR(INDEX(EF_Library!$E$5:$E$64,MATCH($F162,EF_Library!$A$5:$A$64,0)),"EF_ID not found"))</f>
        <v/>
      </c>
      <c r="H162" s="13" t="str">
        <f aca="false">IF($A162="","",IFERROR(IF(TRIM(MID(G162,FIND("/",G162)+1,60))=TRIM(E162),"OK","Check unit"),"Check unit"))</f>
        <v/>
      </c>
      <c r="I162" s="26" t="str">
        <f aca="false">IF($A162="","",IFERROR(INDEX(EF_Library!$I$5:$I$64,MATCH($F162,EF_Library!$A$5:$A$64,0)),""))</f>
        <v/>
      </c>
      <c r="J162" s="26" t="str">
        <f aca="false">IF(OR($A162="",I162="",I162=0),"",D162*I162)</f>
        <v/>
      </c>
      <c r="K162" s="26" t="str">
        <f aca="false">IF($A162="","",IFERROR(D162*INDEX(EF_Library!$F$5:$F$64,MATCH($F162,EF_Library!$A$5:$A$64,0)),0))</f>
        <v/>
      </c>
      <c r="L162" s="26" t="str">
        <f aca="false">IF($A162="","",IFERROR(D162*INDEX(EF_Library!$G$5:$G$64,MATCH($F162,EF_Library!$A$5:$A$64,0)),0))</f>
        <v/>
      </c>
      <c r="M162" s="26" t="str">
        <f aca="false">IF($A162="","",IFERROR(D162*INDEX(EF_Library!$H$5:$H$64,MATCH($F162,EF_Library!$A$5:$A$64,0)),0))</f>
        <v/>
      </c>
      <c r="N162" s="26" t="str">
        <f aca="false">IF($A162="","",K162+L162*INDEX(GWP_Table!$B$5:$B$12,MATCH("CH4",GWP_Table!$A$5:$A$12,0))+M162*INDEX(GWP_Table!$B$5:$B$12,MATCH("N2O",GWP_Table!$A$5:$A$12,0)))</f>
        <v/>
      </c>
      <c r="O162" s="26" t="str">
        <f aca="false">IF($A162="","",IF(J162&lt;&gt;"",J162,N162))</f>
        <v/>
      </c>
      <c r="P162" s="13" t="str">
        <f aca="false">IF($A162="","",IF(G162="EF_ID not found","Missing EF",IF(H162&lt;&gt;"OK","Unit mismatch",IF(AND(D162&gt;0,O162=0),"Zero result","OK"))))</f>
        <v/>
      </c>
    </row>
    <row r="163" customFormat="false" ht="15" hidden="false" customHeight="false" outlineLevel="0" collapsed="false">
      <c r="A163" s="24" t="str">
        <f aca="false">IF(Activity_Data!A163="","",Activity_Data!A163)</f>
        <v/>
      </c>
      <c r="B163" s="24" t="str">
        <f aca="false">IF($A163="","",Activity_Data!E163)</f>
        <v/>
      </c>
      <c r="C163" s="24" t="str">
        <f aca="false">IF($A163="","",Activity_Data!F163)</f>
        <v/>
      </c>
      <c r="D163" s="25" t="str">
        <f aca="false">IF($A163="","",Activity_Data!I163)</f>
        <v/>
      </c>
      <c r="E163" s="24" t="str">
        <f aca="false">IF($A163="","",Activity_Data!J163)</f>
        <v/>
      </c>
      <c r="F163" s="24" t="str">
        <f aca="false">IF($A163="","",Activity_Data!K163)</f>
        <v/>
      </c>
      <c r="G163" s="24" t="str">
        <f aca="false">IF($A163="","",IFERROR(INDEX(EF_Library!$E$5:$E$64,MATCH($F163,EF_Library!$A$5:$A$64,0)),"EF_ID not found"))</f>
        <v/>
      </c>
      <c r="H163" s="13" t="str">
        <f aca="false">IF($A163="","",IFERROR(IF(TRIM(MID(G163,FIND("/",G163)+1,60))=TRIM(E163),"OK","Check unit"),"Check unit"))</f>
        <v/>
      </c>
      <c r="I163" s="26" t="str">
        <f aca="false">IF($A163="","",IFERROR(INDEX(EF_Library!$I$5:$I$64,MATCH($F163,EF_Library!$A$5:$A$64,0)),""))</f>
        <v/>
      </c>
      <c r="J163" s="26" t="str">
        <f aca="false">IF(OR($A163="",I163="",I163=0),"",D163*I163)</f>
        <v/>
      </c>
      <c r="K163" s="26" t="str">
        <f aca="false">IF($A163="","",IFERROR(D163*INDEX(EF_Library!$F$5:$F$64,MATCH($F163,EF_Library!$A$5:$A$64,0)),0))</f>
        <v/>
      </c>
      <c r="L163" s="26" t="str">
        <f aca="false">IF($A163="","",IFERROR(D163*INDEX(EF_Library!$G$5:$G$64,MATCH($F163,EF_Library!$A$5:$A$64,0)),0))</f>
        <v/>
      </c>
      <c r="M163" s="26" t="str">
        <f aca="false">IF($A163="","",IFERROR(D163*INDEX(EF_Library!$H$5:$H$64,MATCH($F163,EF_Library!$A$5:$A$64,0)),0))</f>
        <v/>
      </c>
      <c r="N163" s="26" t="str">
        <f aca="false">IF($A163="","",K163+L163*INDEX(GWP_Table!$B$5:$B$12,MATCH("CH4",GWP_Table!$A$5:$A$12,0))+M163*INDEX(GWP_Table!$B$5:$B$12,MATCH("N2O",GWP_Table!$A$5:$A$12,0)))</f>
        <v/>
      </c>
      <c r="O163" s="26" t="str">
        <f aca="false">IF($A163="","",IF(J163&lt;&gt;"",J163,N163))</f>
        <v/>
      </c>
      <c r="P163" s="13" t="str">
        <f aca="false">IF($A163="","",IF(G163="EF_ID not found","Missing EF",IF(H163&lt;&gt;"OK","Unit mismatch",IF(AND(D163&gt;0,O163=0),"Zero result","OK"))))</f>
        <v/>
      </c>
    </row>
    <row r="164" customFormat="false" ht="15" hidden="false" customHeight="false" outlineLevel="0" collapsed="false">
      <c r="A164" s="24" t="str">
        <f aca="false">IF(Activity_Data!A164="","",Activity_Data!A164)</f>
        <v/>
      </c>
      <c r="B164" s="24" t="str">
        <f aca="false">IF($A164="","",Activity_Data!E164)</f>
        <v/>
      </c>
      <c r="C164" s="24" t="str">
        <f aca="false">IF($A164="","",Activity_Data!F164)</f>
        <v/>
      </c>
      <c r="D164" s="25" t="str">
        <f aca="false">IF($A164="","",Activity_Data!I164)</f>
        <v/>
      </c>
      <c r="E164" s="24" t="str">
        <f aca="false">IF($A164="","",Activity_Data!J164)</f>
        <v/>
      </c>
      <c r="F164" s="24" t="str">
        <f aca="false">IF($A164="","",Activity_Data!K164)</f>
        <v/>
      </c>
      <c r="G164" s="24" t="str">
        <f aca="false">IF($A164="","",IFERROR(INDEX(EF_Library!$E$5:$E$64,MATCH($F164,EF_Library!$A$5:$A$64,0)),"EF_ID not found"))</f>
        <v/>
      </c>
      <c r="H164" s="13" t="str">
        <f aca="false">IF($A164="","",IFERROR(IF(TRIM(MID(G164,FIND("/",G164)+1,60))=TRIM(E164),"OK","Check unit"),"Check unit"))</f>
        <v/>
      </c>
      <c r="I164" s="26" t="str">
        <f aca="false">IF($A164="","",IFERROR(INDEX(EF_Library!$I$5:$I$64,MATCH($F164,EF_Library!$A$5:$A$64,0)),""))</f>
        <v/>
      </c>
      <c r="J164" s="26" t="str">
        <f aca="false">IF(OR($A164="",I164="",I164=0),"",D164*I164)</f>
        <v/>
      </c>
      <c r="K164" s="26" t="str">
        <f aca="false">IF($A164="","",IFERROR(D164*INDEX(EF_Library!$F$5:$F$64,MATCH($F164,EF_Library!$A$5:$A$64,0)),0))</f>
        <v/>
      </c>
      <c r="L164" s="26" t="str">
        <f aca="false">IF($A164="","",IFERROR(D164*INDEX(EF_Library!$G$5:$G$64,MATCH($F164,EF_Library!$A$5:$A$64,0)),0))</f>
        <v/>
      </c>
      <c r="M164" s="26" t="str">
        <f aca="false">IF($A164="","",IFERROR(D164*INDEX(EF_Library!$H$5:$H$64,MATCH($F164,EF_Library!$A$5:$A$64,0)),0))</f>
        <v/>
      </c>
      <c r="N164" s="26" t="str">
        <f aca="false">IF($A164="","",K164+L164*INDEX(GWP_Table!$B$5:$B$12,MATCH("CH4",GWP_Table!$A$5:$A$12,0))+M164*INDEX(GWP_Table!$B$5:$B$12,MATCH("N2O",GWP_Table!$A$5:$A$12,0)))</f>
        <v/>
      </c>
      <c r="O164" s="26" t="str">
        <f aca="false">IF($A164="","",IF(J164&lt;&gt;"",J164,N164))</f>
        <v/>
      </c>
      <c r="P164" s="13" t="str">
        <f aca="false">IF($A164="","",IF(G164="EF_ID not found","Missing EF",IF(H164&lt;&gt;"OK","Unit mismatch",IF(AND(D164&gt;0,O164=0),"Zero result","OK"))))</f>
        <v/>
      </c>
    </row>
    <row r="165" customFormat="false" ht="15" hidden="false" customHeight="false" outlineLevel="0" collapsed="false">
      <c r="A165" s="24" t="str">
        <f aca="false">IF(Activity_Data!A165="","",Activity_Data!A165)</f>
        <v/>
      </c>
      <c r="B165" s="24" t="str">
        <f aca="false">IF($A165="","",Activity_Data!E165)</f>
        <v/>
      </c>
      <c r="C165" s="24" t="str">
        <f aca="false">IF($A165="","",Activity_Data!F165)</f>
        <v/>
      </c>
      <c r="D165" s="25" t="str">
        <f aca="false">IF($A165="","",Activity_Data!I165)</f>
        <v/>
      </c>
      <c r="E165" s="24" t="str">
        <f aca="false">IF($A165="","",Activity_Data!J165)</f>
        <v/>
      </c>
      <c r="F165" s="24" t="str">
        <f aca="false">IF($A165="","",Activity_Data!K165)</f>
        <v/>
      </c>
      <c r="G165" s="24" t="str">
        <f aca="false">IF($A165="","",IFERROR(INDEX(EF_Library!$E$5:$E$64,MATCH($F165,EF_Library!$A$5:$A$64,0)),"EF_ID not found"))</f>
        <v/>
      </c>
      <c r="H165" s="13" t="str">
        <f aca="false">IF($A165="","",IFERROR(IF(TRIM(MID(G165,FIND("/",G165)+1,60))=TRIM(E165),"OK","Check unit"),"Check unit"))</f>
        <v/>
      </c>
      <c r="I165" s="26" t="str">
        <f aca="false">IF($A165="","",IFERROR(INDEX(EF_Library!$I$5:$I$64,MATCH($F165,EF_Library!$A$5:$A$64,0)),""))</f>
        <v/>
      </c>
      <c r="J165" s="26" t="str">
        <f aca="false">IF(OR($A165="",I165="",I165=0),"",D165*I165)</f>
        <v/>
      </c>
      <c r="K165" s="26" t="str">
        <f aca="false">IF($A165="","",IFERROR(D165*INDEX(EF_Library!$F$5:$F$64,MATCH($F165,EF_Library!$A$5:$A$64,0)),0))</f>
        <v/>
      </c>
      <c r="L165" s="26" t="str">
        <f aca="false">IF($A165="","",IFERROR(D165*INDEX(EF_Library!$G$5:$G$64,MATCH($F165,EF_Library!$A$5:$A$64,0)),0))</f>
        <v/>
      </c>
      <c r="M165" s="26" t="str">
        <f aca="false">IF($A165="","",IFERROR(D165*INDEX(EF_Library!$H$5:$H$64,MATCH($F165,EF_Library!$A$5:$A$64,0)),0))</f>
        <v/>
      </c>
      <c r="N165" s="26" t="str">
        <f aca="false">IF($A165="","",K165+L165*INDEX(GWP_Table!$B$5:$B$12,MATCH("CH4",GWP_Table!$A$5:$A$12,0))+M165*INDEX(GWP_Table!$B$5:$B$12,MATCH("N2O",GWP_Table!$A$5:$A$12,0)))</f>
        <v/>
      </c>
      <c r="O165" s="26" t="str">
        <f aca="false">IF($A165="","",IF(J165&lt;&gt;"",J165,N165))</f>
        <v/>
      </c>
      <c r="P165" s="13" t="str">
        <f aca="false">IF($A165="","",IF(G165="EF_ID not found","Missing EF",IF(H165&lt;&gt;"OK","Unit mismatch",IF(AND(D165&gt;0,O165=0),"Zero result","OK"))))</f>
        <v/>
      </c>
    </row>
    <row r="166" customFormat="false" ht="15" hidden="false" customHeight="false" outlineLevel="0" collapsed="false">
      <c r="A166" s="24" t="str">
        <f aca="false">IF(Activity_Data!A166="","",Activity_Data!A166)</f>
        <v/>
      </c>
      <c r="B166" s="24" t="str">
        <f aca="false">IF($A166="","",Activity_Data!E166)</f>
        <v/>
      </c>
      <c r="C166" s="24" t="str">
        <f aca="false">IF($A166="","",Activity_Data!F166)</f>
        <v/>
      </c>
      <c r="D166" s="25" t="str">
        <f aca="false">IF($A166="","",Activity_Data!I166)</f>
        <v/>
      </c>
      <c r="E166" s="24" t="str">
        <f aca="false">IF($A166="","",Activity_Data!J166)</f>
        <v/>
      </c>
      <c r="F166" s="24" t="str">
        <f aca="false">IF($A166="","",Activity_Data!K166)</f>
        <v/>
      </c>
      <c r="G166" s="24" t="str">
        <f aca="false">IF($A166="","",IFERROR(INDEX(EF_Library!$E$5:$E$64,MATCH($F166,EF_Library!$A$5:$A$64,0)),"EF_ID not found"))</f>
        <v/>
      </c>
      <c r="H166" s="13" t="str">
        <f aca="false">IF($A166="","",IFERROR(IF(TRIM(MID(G166,FIND("/",G166)+1,60))=TRIM(E166),"OK","Check unit"),"Check unit"))</f>
        <v/>
      </c>
      <c r="I166" s="26" t="str">
        <f aca="false">IF($A166="","",IFERROR(INDEX(EF_Library!$I$5:$I$64,MATCH($F166,EF_Library!$A$5:$A$64,0)),""))</f>
        <v/>
      </c>
      <c r="J166" s="26" t="str">
        <f aca="false">IF(OR($A166="",I166="",I166=0),"",D166*I166)</f>
        <v/>
      </c>
      <c r="K166" s="26" t="str">
        <f aca="false">IF($A166="","",IFERROR(D166*INDEX(EF_Library!$F$5:$F$64,MATCH($F166,EF_Library!$A$5:$A$64,0)),0))</f>
        <v/>
      </c>
      <c r="L166" s="26" t="str">
        <f aca="false">IF($A166="","",IFERROR(D166*INDEX(EF_Library!$G$5:$G$64,MATCH($F166,EF_Library!$A$5:$A$64,0)),0))</f>
        <v/>
      </c>
      <c r="M166" s="26" t="str">
        <f aca="false">IF($A166="","",IFERROR(D166*INDEX(EF_Library!$H$5:$H$64,MATCH($F166,EF_Library!$A$5:$A$64,0)),0))</f>
        <v/>
      </c>
      <c r="N166" s="26" t="str">
        <f aca="false">IF($A166="","",K166+L166*INDEX(GWP_Table!$B$5:$B$12,MATCH("CH4",GWP_Table!$A$5:$A$12,0))+M166*INDEX(GWP_Table!$B$5:$B$12,MATCH("N2O",GWP_Table!$A$5:$A$12,0)))</f>
        <v/>
      </c>
      <c r="O166" s="26" t="str">
        <f aca="false">IF($A166="","",IF(J166&lt;&gt;"",J166,N166))</f>
        <v/>
      </c>
      <c r="P166" s="13" t="str">
        <f aca="false">IF($A166="","",IF(G166="EF_ID not found","Missing EF",IF(H166&lt;&gt;"OK","Unit mismatch",IF(AND(D166&gt;0,O166=0),"Zero result","OK"))))</f>
        <v/>
      </c>
    </row>
    <row r="167" customFormat="false" ht="15" hidden="false" customHeight="false" outlineLevel="0" collapsed="false">
      <c r="A167" s="24" t="str">
        <f aca="false">IF(Activity_Data!A167="","",Activity_Data!A167)</f>
        <v/>
      </c>
      <c r="B167" s="24" t="str">
        <f aca="false">IF($A167="","",Activity_Data!E167)</f>
        <v/>
      </c>
      <c r="C167" s="24" t="str">
        <f aca="false">IF($A167="","",Activity_Data!F167)</f>
        <v/>
      </c>
      <c r="D167" s="25" t="str">
        <f aca="false">IF($A167="","",Activity_Data!I167)</f>
        <v/>
      </c>
      <c r="E167" s="24" t="str">
        <f aca="false">IF($A167="","",Activity_Data!J167)</f>
        <v/>
      </c>
      <c r="F167" s="24" t="str">
        <f aca="false">IF($A167="","",Activity_Data!K167)</f>
        <v/>
      </c>
      <c r="G167" s="24" t="str">
        <f aca="false">IF($A167="","",IFERROR(INDEX(EF_Library!$E$5:$E$64,MATCH($F167,EF_Library!$A$5:$A$64,0)),"EF_ID not found"))</f>
        <v/>
      </c>
      <c r="H167" s="13" t="str">
        <f aca="false">IF($A167="","",IFERROR(IF(TRIM(MID(G167,FIND("/",G167)+1,60))=TRIM(E167),"OK","Check unit"),"Check unit"))</f>
        <v/>
      </c>
      <c r="I167" s="26" t="str">
        <f aca="false">IF($A167="","",IFERROR(INDEX(EF_Library!$I$5:$I$64,MATCH($F167,EF_Library!$A$5:$A$64,0)),""))</f>
        <v/>
      </c>
      <c r="J167" s="26" t="str">
        <f aca="false">IF(OR($A167="",I167="",I167=0),"",D167*I167)</f>
        <v/>
      </c>
      <c r="K167" s="26" t="str">
        <f aca="false">IF($A167="","",IFERROR(D167*INDEX(EF_Library!$F$5:$F$64,MATCH($F167,EF_Library!$A$5:$A$64,0)),0))</f>
        <v/>
      </c>
      <c r="L167" s="26" t="str">
        <f aca="false">IF($A167="","",IFERROR(D167*INDEX(EF_Library!$G$5:$G$64,MATCH($F167,EF_Library!$A$5:$A$64,0)),0))</f>
        <v/>
      </c>
      <c r="M167" s="26" t="str">
        <f aca="false">IF($A167="","",IFERROR(D167*INDEX(EF_Library!$H$5:$H$64,MATCH($F167,EF_Library!$A$5:$A$64,0)),0))</f>
        <v/>
      </c>
      <c r="N167" s="26" t="str">
        <f aca="false">IF($A167="","",K167+L167*INDEX(GWP_Table!$B$5:$B$12,MATCH("CH4",GWP_Table!$A$5:$A$12,0))+M167*INDEX(GWP_Table!$B$5:$B$12,MATCH("N2O",GWP_Table!$A$5:$A$12,0)))</f>
        <v/>
      </c>
      <c r="O167" s="26" t="str">
        <f aca="false">IF($A167="","",IF(J167&lt;&gt;"",J167,N167))</f>
        <v/>
      </c>
      <c r="P167" s="13" t="str">
        <f aca="false">IF($A167="","",IF(G167="EF_ID not found","Missing EF",IF(H167&lt;&gt;"OK","Unit mismatch",IF(AND(D167&gt;0,O167=0),"Zero result","OK"))))</f>
        <v/>
      </c>
    </row>
    <row r="168" customFormat="false" ht="15" hidden="false" customHeight="false" outlineLevel="0" collapsed="false">
      <c r="A168" s="24" t="str">
        <f aca="false">IF(Activity_Data!A168="","",Activity_Data!A168)</f>
        <v/>
      </c>
      <c r="B168" s="24" t="str">
        <f aca="false">IF($A168="","",Activity_Data!E168)</f>
        <v/>
      </c>
      <c r="C168" s="24" t="str">
        <f aca="false">IF($A168="","",Activity_Data!F168)</f>
        <v/>
      </c>
      <c r="D168" s="25" t="str">
        <f aca="false">IF($A168="","",Activity_Data!I168)</f>
        <v/>
      </c>
      <c r="E168" s="24" t="str">
        <f aca="false">IF($A168="","",Activity_Data!J168)</f>
        <v/>
      </c>
      <c r="F168" s="24" t="str">
        <f aca="false">IF($A168="","",Activity_Data!K168)</f>
        <v/>
      </c>
      <c r="G168" s="24" t="str">
        <f aca="false">IF($A168="","",IFERROR(INDEX(EF_Library!$E$5:$E$64,MATCH($F168,EF_Library!$A$5:$A$64,0)),"EF_ID not found"))</f>
        <v/>
      </c>
      <c r="H168" s="13" t="str">
        <f aca="false">IF($A168="","",IFERROR(IF(TRIM(MID(G168,FIND("/",G168)+1,60))=TRIM(E168),"OK","Check unit"),"Check unit"))</f>
        <v/>
      </c>
      <c r="I168" s="26" t="str">
        <f aca="false">IF($A168="","",IFERROR(INDEX(EF_Library!$I$5:$I$64,MATCH($F168,EF_Library!$A$5:$A$64,0)),""))</f>
        <v/>
      </c>
      <c r="J168" s="26" t="str">
        <f aca="false">IF(OR($A168="",I168="",I168=0),"",D168*I168)</f>
        <v/>
      </c>
      <c r="K168" s="26" t="str">
        <f aca="false">IF($A168="","",IFERROR(D168*INDEX(EF_Library!$F$5:$F$64,MATCH($F168,EF_Library!$A$5:$A$64,0)),0))</f>
        <v/>
      </c>
      <c r="L168" s="26" t="str">
        <f aca="false">IF($A168="","",IFERROR(D168*INDEX(EF_Library!$G$5:$G$64,MATCH($F168,EF_Library!$A$5:$A$64,0)),0))</f>
        <v/>
      </c>
      <c r="M168" s="26" t="str">
        <f aca="false">IF($A168="","",IFERROR(D168*INDEX(EF_Library!$H$5:$H$64,MATCH($F168,EF_Library!$A$5:$A$64,0)),0))</f>
        <v/>
      </c>
      <c r="N168" s="26" t="str">
        <f aca="false">IF($A168="","",K168+L168*INDEX(GWP_Table!$B$5:$B$12,MATCH("CH4",GWP_Table!$A$5:$A$12,0))+M168*INDEX(GWP_Table!$B$5:$B$12,MATCH("N2O",GWP_Table!$A$5:$A$12,0)))</f>
        <v/>
      </c>
      <c r="O168" s="26" t="str">
        <f aca="false">IF($A168="","",IF(J168&lt;&gt;"",J168,N168))</f>
        <v/>
      </c>
      <c r="P168" s="13" t="str">
        <f aca="false">IF($A168="","",IF(G168="EF_ID not found","Missing EF",IF(H168&lt;&gt;"OK","Unit mismatch",IF(AND(D168&gt;0,O168=0),"Zero result","OK"))))</f>
        <v/>
      </c>
    </row>
    <row r="169" customFormat="false" ht="15" hidden="false" customHeight="false" outlineLevel="0" collapsed="false">
      <c r="A169" s="24" t="str">
        <f aca="false">IF(Activity_Data!A169="","",Activity_Data!A169)</f>
        <v/>
      </c>
      <c r="B169" s="24" t="str">
        <f aca="false">IF($A169="","",Activity_Data!E169)</f>
        <v/>
      </c>
      <c r="C169" s="24" t="str">
        <f aca="false">IF($A169="","",Activity_Data!F169)</f>
        <v/>
      </c>
      <c r="D169" s="25" t="str">
        <f aca="false">IF($A169="","",Activity_Data!I169)</f>
        <v/>
      </c>
      <c r="E169" s="24" t="str">
        <f aca="false">IF($A169="","",Activity_Data!J169)</f>
        <v/>
      </c>
      <c r="F169" s="24" t="str">
        <f aca="false">IF($A169="","",Activity_Data!K169)</f>
        <v/>
      </c>
      <c r="G169" s="24" t="str">
        <f aca="false">IF($A169="","",IFERROR(INDEX(EF_Library!$E$5:$E$64,MATCH($F169,EF_Library!$A$5:$A$64,0)),"EF_ID not found"))</f>
        <v/>
      </c>
      <c r="H169" s="13" t="str">
        <f aca="false">IF($A169="","",IFERROR(IF(TRIM(MID(G169,FIND("/",G169)+1,60))=TRIM(E169),"OK","Check unit"),"Check unit"))</f>
        <v/>
      </c>
      <c r="I169" s="26" t="str">
        <f aca="false">IF($A169="","",IFERROR(INDEX(EF_Library!$I$5:$I$64,MATCH($F169,EF_Library!$A$5:$A$64,0)),""))</f>
        <v/>
      </c>
      <c r="J169" s="26" t="str">
        <f aca="false">IF(OR($A169="",I169="",I169=0),"",D169*I169)</f>
        <v/>
      </c>
      <c r="K169" s="26" t="str">
        <f aca="false">IF($A169="","",IFERROR(D169*INDEX(EF_Library!$F$5:$F$64,MATCH($F169,EF_Library!$A$5:$A$64,0)),0))</f>
        <v/>
      </c>
      <c r="L169" s="26" t="str">
        <f aca="false">IF($A169="","",IFERROR(D169*INDEX(EF_Library!$G$5:$G$64,MATCH($F169,EF_Library!$A$5:$A$64,0)),0))</f>
        <v/>
      </c>
      <c r="M169" s="26" t="str">
        <f aca="false">IF($A169="","",IFERROR(D169*INDEX(EF_Library!$H$5:$H$64,MATCH($F169,EF_Library!$A$5:$A$64,0)),0))</f>
        <v/>
      </c>
      <c r="N169" s="26" t="str">
        <f aca="false">IF($A169="","",K169+L169*INDEX(GWP_Table!$B$5:$B$12,MATCH("CH4",GWP_Table!$A$5:$A$12,0))+M169*INDEX(GWP_Table!$B$5:$B$12,MATCH("N2O",GWP_Table!$A$5:$A$12,0)))</f>
        <v/>
      </c>
      <c r="O169" s="26" t="str">
        <f aca="false">IF($A169="","",IF(J169&lt;&gt;"",J169,N169))</f>
        <v/>
      </c>
      <c r="P169" s="13" t="str">
        <f aca="false">IF($A169="","",IF(G169="EF_ID not found","Missing EF",IF(H169&lt;&gt;"OK","Unit mismatch",IF(AND(D169&gt;0,O169=0),"Zero result","OK"))))</f>
        <v/>
      </c>
    </row>
    <row r="170" customFormat="false" ht="15" hidden="false" customHeight="false" outlineLevel="0" collapsed="false">
      <c r="A170" s="24" t="str">
        <f aca="false">IF(Activity_Data!A170="","",Activity_Data!A170)</f>
        <v/>
      </c>
      <c r="B170" s="24" t="str">
        <f aca="false">IF($A170="","",Activity_Data!E170)</f>
        <v/>
      </c>
      <c r="C170" s="24" t="str">
        <f aca="false">IF($A170="","",Activity_Data!F170)</f>
        <v/>
      </c>
      <c r="D170" s="25" t="str">
        <f aca="false">IF($A170="","",Activity_Data!I170)</f>
        <v/>
      </c>
      <c r="E170" s="24" t="str">
        <f aca="false">IF($A170="","",Activity_Data!J170)</f>
        <v/>
      </c>
      <c r="F170" s="24" t="str">
        <f aca="false">IF($A170="","",Activity_Data!K170)</f>
        <v/>
      </c>
      <c r="G170" s="24" t="str">
        <f aca="false">IF($A170="","",IFERROR(INDEX(EF_Library!$E$5:$E$64,MATCH($F170,EF_Library!$A$5:$A$64,0)),"EF_ID not found"))</f>
        <v/>
      </c>
      <c r="H170" s="13" t="str">
        <f aca="false">IF($A170="","",IFERROR(IF(TRIM(MID(G170,FIND("/",G170)+1,60))=TRIM(E170),"OK","Check unit"),"Check unit"))</f>
        <v/>
      </c>
      <c r="I170" s="26" t="str">
        <f aca="false">IF($A170="","",IFERROR(INDEX(EF_Library!$I$5:$I$64,MATCH($F170,EF_Library!$A$5:$A$64,0)),""))</f>
        <v/>
      </c>
      <c r="J170" s="26" t="str">
        <f aca="false">IF(OR($A170="",I170="",I170=0),"",D170*I170)</f>
        <v/>
      </c>
      <c r="K170" s="26" t="str">
        <f aca="false">IF($A170="","",IFERROR(D170*INDEX(EF_Library!$F$5:$F$64,MATCH($F170,EF_Library!$A$5:$A$64,0)),0))</f>
        <v/>
      </c>
      <c r="L170" s="26" t="str">
        <f aca="false">IF($A170="","",IFERROR(D170*INDEX(EF_Library!$G$5:$G$64,MATCH($F170,EF_Library!$A$5:$A$64,0)),0))</f>
        <v/>
      </c>
      <c r="M170" s="26" t="str">
        <f aca="false">IF($A170="","",IFERROR(D170*INDEX(EF_Library!$H$5:$H$64,MATCH($F170,EF_Library!$A$5:$A$64,0)),0))</f>
        <v/>
      </c>
      <c r="N170" s="26" t="str">
        <f aca="false">IF($A170="","",K170+L170*INDEX(GWP_Table!$B$5:$B$12,MATCH("CH4",GWP_Table!$A$5:$A$12,0))+M170*INDEX(GWP_Table!$B$5:$B$12,MATCH("N2O",GWP_Table!$A$5:$A$12,0)))</f>
        <v/>
      </c>
      <c r="O170" s="26" t="str">
        <f aca="false">IF($A170="","",IF(J170&lt;&gt;"",J170,N170))</f>
        <v/>
      </c>
      <c r="P170" s="13" t="str">
        <f aca="false">IF($A170="","",IF(G170="EF_ID not found","Missing EF",IF(H170&lt;&gt;"OK","Unit mismatch",IF(AND(D170&gt;0,O170=0),"Zero result","OK"))))</f>
        <v/>
      </c>
    </row>
    <row r="171" customFormat="false" ht="15" hidden="false" customHeight="false" outlineLevel="0" collapsed="false">
      <c r="A171" s="24" t="str">
        <f aca="false">IF(Activity_Data!A171="","",Activity_Data!A171)</f>
        <v/>
      </c>
      <c r="B171" s="24" t="str">
        <f aca="false">IF($A171="","",Activity_Data!E171)</f>
        <v/>
      </c>
      <c r="C171" s="24" t="str">
        <f aca="false">IF($A171="","",Activity_Data!F171)</f>
        <v/>
      </c>
      <c r="D171" s="25" t="str">
        <f aca="false">IF($A171="","",Activity_Data!I171)</f>
        <v/>
      </c>
      <c r="E171" s="24" t="str">
        <f aca="false">IF($A171="","",Activity_Data!J171)</f>
        <v/>
      </c>
      <c r="F171" s="24" t="str">
        <f aca="false">IF($A171="","",Activity_Data!K171)</f>
        <v/>
      </c>
      <c r="G171" s="24" t="str">
        <f aca="false">IF($A171="","",IFERROR(INDEX(EF_Library!$E$5:$E$64,MATCH($F171,EF_Library!$A$5:$A$64,0)),"EF_ID not found"))</f>
        <v/>
      </c>
      <c r="H171" s="13" t="str">
        <f aca="false">IF($A171="","",IFERROR(IF(TRIM(MID(G171,FIND("/",G171)+1,60))=TRIM(E171),"OK","Check unit"),"Check unit"))</f>
        <v/>
      </c>
      <c r="I171" s="26" t="str">
        <f aca="false">IF($A171="","",IFERROR(INDEX(EF_Library!$I$5:$I$64,MATCH($F171,EF_Library!$A$5:$A$64,0)),""))</f>
        <v/>
      </c>
      <c r="J171" s="26" t="str">
        <f aca="false">IF(OR($A171="",I171="",I171=0),"",D171*I171)</f>
        <v/>
      </c>
      <c r="K171" s="26" t="str">
        <f aca="false">IF($A171="","",IFERROR(D171*INDEX(EF_Library!$F$5:$F$64,MATCH($F171,EF_Library!$A$5:$A$64,0)),0))</f>
        <v/>
      </c>
      <c r="L171" s="26" t="str">
        <f aca="false">IF($A171="","",IFERROR(D171*INDEX(EF_Library!$G$5:$G$64,MATCH($F171,EF_Library!$A$5:$A$64,0)),0))</f>
        <v/>
      </c>
      <c r="M171" s="26" t="str">
        <f aca="false">IF($A171="","",IFERROR(D171*INDEX(EF_Library!$H$5:$H$64,MATCH($F171,EF_Library!$A$5:$A$64,0)),0))</f>
        <v/>
      </c>
      <c r="N171" s="26" t="str">
        <f aca="false">IF($A171="","",K171+L171*INDEX(GWP_Table!$B$5:$B$12,MATCH("CH4",GWP_Table!$A$5:$A$12,0))+M171*INDEX(GWP_Table!$B$5:$B$12,MATCH("N2O",GWP_Table!$A$5:$A$12,0)))</f>
        <v/>
      </c>
      <c r="O171" s="26" t="str">
        <f aca="false">IF($A171="","",IF(J171&lt;&gt;"",J171,N171))</f>
        <v/>
      </c>
      <c r="P171" s="13" t="str">
        <f aca="false">IF($A171="","",IF(G171="EF_ID not found","Missing EF",IF(H171&lt;&gt;"OK","Unit mismatch",IF(AND(D171&gt;0,O171=0),"Zero result","OK"))))</f>
        <v/>
      </c>
    </row>
    <row r="172" customFormat="false" ht="15" hidden="false" customHeight="false" outlineLevel="0" collapsed="false">
      <c r="A172" s="24" t="str">
        <f aca="false">IF(Activity_Data!A172="","",Activity_Data!A172)</f>
        <v/>
      </c>
      <c r="B172" s="24" t="str">
        <f aca="false">IF($A172="","",Activity_Data!E172)</f>
        <v/>
      </c>
      <c r="C172" s="24" t="str">
        <f aca="false">IF($A172="","",Activity_Data!F172)</f>
        <v/>
      </c>
      <c r="D172" s="25" t="str">
        <f aca="false">IF($A172="","",Activity_Data!I172)</f>
        <v/>
      </c>
      <c r="E172" s="24" t="str">
        <f aca="false">IF($A172="","",Activity_Data!J172)</f>
        <v/>
      </c>
      <c r="F172" s="24" t="str">
        <f aca="false">IF($A172="","",Activity_Data!K172)</f>
        <v/>
      </c>
      <c r="G172" s="24" t="str">
        <f aca="false">IF($A172="","",IFERROR(INDEX(EF_Library!$E$5:$E$64,MATCH($F172,EF_Library!$A$5:$A$64,0)),"EF_ID not found"))</f>
        <v/>
      </c>
      <c r="H172" s="13" t="str">
        <f aca="false">IF($A172="","",IFERROR(IF(TRIM(MID(G172,FIND("/",G172)+1,60))=TRIM(E172),"OK","Check unit"),"Check unit"))</f>
        <v/>
      </c>
      <c r="I172" s="26" t="str">
        <f aca="false">IF($A172="","",IFERROR(INDEX(EF_Library!$I$5:$I$64,MATCH($F172,EF_Library!$A$5:$A$64,0)),""))</f>
        <v/>
      </c>
      <c r="J172" s="26" t="str">
        <f aca="false">IF(OR($A172="",I172="",I172=0),"",D172*I172)</f>
        <v/>
      </c>
      <c r="K172" s="26" t="str">
        <f aca="false">IF($A172="","",IFERROR(D172*INDEX(EF_Library!$F$5:$F$64,MATCH($F172,EF_Library!$A$5:$A$64,0)),0))</f>
        <v/>
      </c>
      <c r="L172" s="26" t="str">
        <f aca="false">IF($A172="","",IFERROR(D172*INDEX(EF_Library!$G$5:$G$64,MATCH($F172,EF_Library!$A$5:$A$64,0)),0))</f>
        <v/>
      </c>
      <c r="M172" s="26" t="str">
        <f aca="false">IF($A172="","",IFERROR(D172*INDEX(EF_Library!$H$5:$H$64,MATCH($F172,EF_Library!$A$5:$A$64,0)),0))</f>
        <v/>
      </c>
      <c r="N172" s="26" t="str">
        <f aca="false">IF($A172="","",K172+L172*INDEX(GWP_Table!$B$5:$B$12,MATCH("CH4",GWP_Table!$A$5:$A$12,0))+M172*INDEX(GWP_Table!$B$5:$B$12,MATCH("N2O",GWP_Table!$A$5:$A$12,0)))</f>
        <v/>
      </c>
      <c r="O172" s="26" t="str">
        <f aca="false">IF($A172="","",IF(J172&lt;&gt;"",J172,N172))</f>
        <v/>
      </c>
      <c r="P172" s="13" t="str">
        <f aca="false">IF($A172="","",IF(G172="EF_ID not found","Missing EF",IF(H172&lt;&gt;"OK","Unit mismatch",IF(AND(D172&gt;0,O172=0),"Zero result","OK"))))</f>
        <v/>
      </c>
    </row>
    <row r="173" customFormat="false" ht="15" hidden="false" customHeight="false" outlineLevel="0" collapsed="false">
      <c r="A173" s="24" t="str">
        <f aca="false">IF(Activity_Data!A173="","",Activity_Data!A173)</f>
        <v/>
      </c>
      <c r="B173" s="24" t="str">
        <f aca="false">IF($A173="","",Activity_Data!E173)</f>
        <v/>
      </c>
      <c r="C173" s="24" t="str">
        <f aca="false">IF($A173="","",Activity_Data!F173)</f>
        <v/>
      </c>
      <c r="D173" s="25" t="str">
        <f aca="false">IF($A173="","",Activity_Data!I173)</f>
        <v/>
      </c>
      <c r="E173" s="24" t="str">
        <f aca="false">IF($A173="","",Activity_Data!J173)</f>
        <v/>
      </c>
      <c r="F173" s="24" t="str">
        <f aca="false">IF($A173="","",Activity_Data!K173)</f>
        <v/>
      </c>
      <c r="G173" s="24" t="str">
        <f aca="false">IF($A173="","",IFERROR(INDEX(EF_Library!$E$5:$E$64,MATCH($F173,EF_Library!$A$5:$A$64,0)),"EF_ID not found"))</f>
        <v/>
      </c>
      <c r="H173" s="13" t="str">
        <f aca="false">IF($A173="","",IFERROR(IF(TRIM(MID(G173,FIND("/",G173)+1,60))=TRIM(E173),"OK","Check unit"),"Check unit"))</f>
        <v/>
      </c>
      <c r="I173" s="26" t="str">
        <f aca="false">IF($A173="","",IFERROR(INDEX(EF_Library!$I$5:$I$64,MATCH($F173,EF_Library!$A$5:$A$64,0)),""))</f>
        <v/>
      </c>
      <c r="J173" s="26" t="str">
        <f aca="false">IF(OR($A173="",I173="",I173=0),"",D173*I173)</f>
        <v/>
      </c>
      <c r="K173" s="26" t="str">
        <f aca="false">IF($A173="","",IFERROR(D173*INDEX(EF_Library!$F$5:$F$64,MATCH($F173,EF_Library!$A$5:$A$64,0)),0))</f>
        <v/>
      </c>
      <c r="L173" s="26" t="str">
        <f aca="false">IF($A173="","",IFERROR(D173*INDEX(EF_Library!$G$5:$G$64,MATCH($F173,EF_Library!$A$5:$A$64,0)),0))</f>
        <v/>
      </c>
      <c r="M173" s="26" t="str">
        <f aca="false">IF($A173="","",IFERROR(D173*INDEX(EF_Library!$H$5:$H$64,MATCH($F173,EF_Library!$A$5:$A$64,0)),0))</f>
        <v/>
      </c>
      <c r="N173" s="26" t="str">
        <f aca="false">IF($A173="","",K173+L173*INDEX(GWP_Table!$B$5:$B$12,MATCH("CH4",GWP_Table!$A$5:$A$12,0))+M173*INDEX(GWP_Table!$B$5:$B$12,MATCH("N2O",GWP_Table!$A$5:$A$12,0)))</f>
        <v/>
      </c>
      <c r="O173" s="26" t="str">
        <f aca="false">IF($A173="","",IF(J173&lt;&gt;"",J173,N173))</f>
        <v/>
      </c>
      <c r="P173" s="13" t="str">
        <f aca="false">IF($A173="","",IF(G173="EF_ID not found","Missing EF",IF(H173&lt;&gt;"OK","Unit mismatch",IF(AND(D173&gt;0,O173=0),"Zero result","OK"))))</f>
        <v/>
      </c>
    </row>
    <row r="174" customFormat="false" ht="15" hidden="false" customHeight="false" outlineLevel="0" collapsed="false">
      <c r="A174" s="24" t="str">
        <f aca="false">IF(Activity_Data!A174="","",Activity_Data!A174)</f>
        <v/>
      </c>
      <c r="B174" s="24" t="str">
        <f aca="false">IF($A174="","",Activity_Data!E174)</f>
        <v/>
      </c>
      <c r="C174" s="24" t="str">
        <f aca="false">IF($A174="","",Activity_Data!F174)</f>
        <v/>
      </c>
      <c r="D174" s="25" t="str">
        <f aca="false">IF($A174="","",Activity_Data!I174)</f>
        <v/>
      </c>
      <c r="E174" s="24" t="str">
        <f aca="false">IF($A174="","",Activity_Data!J174)</f>
        <v/>
      </c>
      <c r="F174" s="24" t="str">
        <f aca="false">IF($A174="","",Activity_Data!K174)</f>
        <v/>
      </c>
      <c r="G174" s="24" t="str">
        <f aca="false">IF($A174="","",IFERROR(INDEX(EF_Library!$E$5:$E$64,MATCH($F174,EF_Library!$A$5:$A$64,0)),"EF_ID not found"))</f>
        <v/>
      </c>
      <c r="H174" s="13" t="str">
        <f aca="false">IF($A174="","",IFERROR(IF(TRIM(MID(G174,FIND("/",G174)+1,60))=TRIM(E174),"OK","Check unit"),"Check unit"))</f>
        <v/>
      </c>
      <c r="I174" s="26" t="str">
        <f aca="false">IF($A174="","",IFERROR(INDEX(EF_Library!$I$5:$I$64,MATCH($F174,EF_Library!$A$5:$A$64,0)),""))</f>
        <v/>
      </c>
      <c r="J174" s="26" t="str">
        <f aca="false">IF(OR($A174="",I174="",I174=0),"",D174*I174)</f>
        <v/>
      </c>
      <c r="K174" s="26" t="str">
        <f aca="false">IF($A174="","",IFERROR(D174*INDEX(EF_Library!$F$5:$F$64,MATCH($F174,EF_Library!$A$5:$A$64,0)),0))</f>
        <v/>
      </c>
      <c r="L174" s="26" t="str">
        <f aca="false">IF($A174="","",IFERROR(D174*INDEX(EF_Library!$G$5:$G$64,MATCH($F174,EF_Library!$A$5:$A$64,0)),0))</f>
        <v/>
      </c>
      <c r="M174" s="26" t="str">
        <f aca="false">IF($A174="","",IFERROR(D174*INDEX(EF_Library!$H$5:$H$64,MATCH($F174,EF_Library!$A$5:$A$64,0)),0))</f>
        <v/>
      </c>
      <c r="N174" s="26" t="str">
        <f aca="false">IF($A174="","",K174+L174*INDEX(GWP_Table!$B$5:$B$12,MATCH("CH4",GWP_Table!$A$5:$A$12,0))+M174*INDEX(GWP_Table!$B$5:$B$12,MATCH("N2O",GWP_Table!$A$5:$A$12,0)))</f>
        <v/>
      </c>
      <c r="O174" s="26" t="str">
        <f aca="false">IF($A174="","",IF(J174&lt;&gt;"",J174,N174))</f>
        <v/>
      </c>
      <c r="P174" s="13" t="str">
        <f aca="false">IF($A174="","",IF(G174="EF_ID not found","Missing EF",IF(H174&lt;&gt;"OK","Unit mismatch",IF(AND(D174&gt;0,O174=0),"Zero result","OK"))))</f>
        <v/>
      </c>
    </row>
    <row r="175" customFormat="false" ht="15" hidden="false" customHeight="false" outlineLevel="0" collapsed="false">
      <c r="A175" s="24" t="str">
        <f aca="false">IF(Activity_Data!A175="","",Activity_Data!A175)</f>
        <v/>
      </c>
      <c r="B175" s="24" t="str">
        <f aca="false">IF($A175="","",Activity_Data!E175)</f>
        <v/>
      </c>
      <c r="C175" s="24" t="str">
        <f aca="false">IF($A175="","",Activity_Data!F175)</f>
        <v/>
      </c>
      <c r="D175" s="25" t="str">
        <f aca="false">IF($A175="","",Activity_Data!I175)</f>
        <v/>
      </c>
      <c r="E175" s="24" t="str">
        <f aca="false">IF($A175="","",Activity_Data!J175)</f>
        <v/>
      </c>
      <c r="F175" s="24" t="str">
        <f aca="false">IF($A175="","",Activity_Data!K175)</f>
        <v/>
      </c>
      <c r="G175" s="24" t="str">
        <f aca="false">IF($A175="","",IFERROR(INDEX(EF_Library!$E$5:$E$64,MATCH($F175,EF_Library!$A$5:$A$64,0)),"EF_ID not found"))</f>
        <v/>
      </c>
      <c r="H175" s="13" t="str">
        <f aca="false">IF($A175="","",IFERROR(IF(TRIM(MID(G175,FIND("/",G175)+1,60))=TRIM(E175),"OK","Check unit"),"Check unit"))</f>
        <v/>
      </c>
      <c r="I175" s="26" t="str">
        <f aca="false">IF($A175="","",IFERROR(INDEX(EF_Library!$I$5:$I$64,MATCH($F175,EF_Library!$A$5:$A$64,0)),""))</f>
        <v/>
      </c>
      <c r="J175" s="26" t="str">
        <f aca="false">IF(OR($A175="",I175="",I175=0),"",D175*I175)</f>
        <v/>
      </c>
      <c r="K175" s="26" t="str">
        <f aca="false">IF($A175="","",IFERROR(D175*INDEX(EF_Library!$F$5:$F$64,MATCH($F175,EF_Library!$A$5:$A$64,0)),0))</f>
        <v/>
      </c>
      <c r="L175" s="26" t="str">
        <f aca="false">IF($A175="","",IFERROR(D175*INDEX(EF_Library!$G$5:$G$64,MATCH($F175,EF_Library!$A$5:$A$64,0)),0))</f>
        <v/>
      </c>
      <c r="M175" s="26" t="str">
        <f aca="false">IF($A175="","",IFERROR(D175*INDEX(EF_Library!$H$5:$H$64,MATCH($F175,EF_Library!$A$5:$A$64,0)),0))</f>
        <v/>
      </c>
      <c r="N175" s="26" t="str">
        <f aca="false">IF($A175="","",K175+L175*INDEX(GWP_Table!$B$5:$B$12,MATCH("CH4",GWP_Table!$A$5:$A$12,0))+M175*INDEX(GWP_Table!$B$5:$B$12,MATCH("N2O",GWP_Table!$A$5:$A$12,0)))</f>
        <v/>
      </c>
      <c r="O175" s="26" t="str">
        <f aca="false">IF($A175="","",IF(J175&lt;&gt;"",J175,N175))</f>
        <v/>
      </c>
      <c r="P175" s="13" t="str">
        <f aca="false">IF($A175="","",IF(G175="EF_ID not found","Missing EF",IF(H175&lt;&gt;"OK","Unit mismatch",IF(AND(D175&gt;0,O175=0),"Zero result","OK"))))</f>
        <v/>
      </c>
    </row>
    <row r="176" customFormat="false" ht="15" hidden="false" customHeight="false" outlineLevel="0" collapsed="false">
      <c r="A176" s="24" t="str">
        <f aca="false">IF(Activity_Data!A176="","",Activity_Data!A176)</f>
        <v/>
      </c>
      <c r="B176" s="24" t="str">
        <f aca="false">IF($A176="","",Activity_Data!E176)</f>
        <v/>
      </c>
      <c r="C176" s="24" t="str">
        <f aca="false">IF($A176="","",Activity_Data!F176)</f>
        <v/>
      </c>
      <c r="D176" s="25" t="str">
        <f aca="false">IF($A176="","",Activity_Data!I176)</f>
        <v/>
      </c>
      <c r="E176" s="24" t="str">
        <f aca="false">IF($A176="","",Activity_Data!J176)</f>
        <v/>
      </c>
      <c r="F176" s="24" t="str">
        <f aca="false">IF($A176="","",Activity_Data!K176)</f>
        <v/>
      </c>
      <c r="G176" s="24" t="str">
        <f aca="false">IF($A176="","",IFERROR(INDEX(EF_Library!$E$5:$E$64,MATCH($F176,EF_Library!$A$5:$A$64,0)),"EF_ID not found"))</f>
        <v/>
      </c>
      <c r="H176" s="13" t="str">
        <f aca="false">IF($A176="","",IFERROR(IF(TRIM(MID(G176,FIND("/",G176)+1,60))=TRIM(E176),"OK","Check unit"),"Check unit"))</f>
        <v/>
      </c>
      <c r="I176" s="26" t="str">
        <f aca="false">IF($A176="","",IFERROR(INDEX(EF_Library!$I$5:$I$64,MATCH($F176,EF_Library!$A$5:$A$64,0)),""))</f>
        <v/>
      </c>
      <c r="J176" s="26" t="str">
        <f aca="false">IF(OR($A176="",I176="",I176=0),"",D176*I176)</f>
        <v/>
      </c>
      <c r="K176" s="26" t="str">
        <f aca="false">IF($A176="","",IFERROR(D176*INDEX(EF_Library!$F$5:$F$64,MATCH($F176,EF_Library!$A$5:$A$64,0)),0))</f>
        <v/>
      </c>
      <c r="L176" s="26" t="str">
        <f aca="false">IF($A176="","",IFERROR(D176*INDEX(EF_Library!$G$5:$G$64,MATCH($F176,EF_Library!$A$5:$A$64,0)),0))</f>
        <v/>
      </c>
      <c r="M176" s="26" t="str">
        <f aca="false">IF($A176="","",IFERROR(D176*INDEX(EF_Library!$H$5:$H$64,MATCH($F176,EF_Library!$A$5:$A$64,0)),0))</f>
        <v/>
      </c>
      <c r="N176" s="26" t="str">
        <f aca="false">IF($A176="","",K176+L176*INDEX(GWP_Table!$B$5:$B$12,MATCH("CH4",GWP_Table!$A$5:$A$12,0))+M176*INDEX(GWP_Table!$B$5:$B$12,MATCH("N2O",GWP_Table!$A$5:$A$12,0)))</f>
        <v/>
      </c>
      <c r="O176" s="26" t="str">
        <f aca="false">IF($A176="","",IF(J176&lt;&gt;"",J176,N176))</f>
        <v/>
      </c>
      <c r="P176" s="13" t="str">
        <f aca="false">IF($A176="","",IF(G176="EF_ID not found","Missing EF",IF(H176&lt;&gt;"OK","Unit mismatch",IF(AND(D176&gt;0,O176=0),"Zero result","OK"))))</f>
        <v/>
      </c>
    </row>
    <row r="177" customFormat="false" ht="15" hidden="false" customHeight="false" outlineLevel="0" collapsed="false">
      <c r="A177" s="24" t="str">
        <f aca="false">IF(Activity_Data!A177="","",Activity_Data!A177)</f>
        <v/>
      </c>
      <c r="B177" s="24" t="str">
        <f aca="false">IF($A177="","",Activity_Data!E177)</f>
        <v/>
      </c>
      <c r="C177" s="24" t="str">
        <f aca="false">IF($A177="","",Activity_Data!F177)</f>
        <v/>
      </c>
      <c r="D177" s="25" t="str">
        <f aca="false">IF($A177="","",Activity_Data!I177)</f>
        <v/>
      </c>
      <c r="E177" s="24" t="str">
        <f aca="false">IF($A177="","",Activity_Data!J177)</f>
        <v/>
      </c>
      <c r="F177" s="24" t="str">
        <f aca="false">IF($A177="","",Activity_Data!K177)</f>
        <v/>
      </c>
      <c r="G177" s="24" t="str">
        <f aca="false">IF($A177="","",IFERROR(INDEX(EF_Library!$E$5:$E$64,MATCH($F177,EF_Library!$A$5:$A$64,0)),"EF_ID not found"))</f>
        <v/>
      </c>
      <c r="H177" s="13" t="str">
        <f aca="false">IF($A177="","",IFERROR(IF(TRIM(MID(G177,FIND("/",G177)+1,60))=TRIM(E177),"OK","Check unit"),"Check unit"))</f>
        <v/>
      </c>
      <c r="I177" s="26" t="str">
        <f aca="false">IF($A177="","",IFERROR(INDEX(EF_Library!$I$5:$I$64,MATCH($F177,EF_Library!$A$5:$A$64,0)),""))</f>
        <v/>
      </c>
      <c r="J177" s="26" t="str">
        <f aca="false">IF(OR($A177="",I177="",I177=0),"",D177*I177)</f>
        <v/>
      </c>
      <c r="K177" s="26" t="str">
        <f aca="false">IF($A177="","",IFERROR(D177*INDEX(EF_Library!$F$5:$F$64,MATCH($F177,EF_Library!$A$5:$A$64,0)),0))</f>
        <v/>
      </c>
      <c r="L177" s="26" t="str">
        <f aca="false">IF($A177="","",IFERROR(D177*INDEX(EF_Library!$G$5:$G$64,MATCH($F177,EF_Library!$A$5:$A$64,0)),0))</f>
        <v/>
      </c>
      <c r="M177" s="26" t="str">
        <f aca="false">IF($A177="","",IFERROR(D177*INDEX(EF_Library!$H$5:$H$64,MATCH($F177,EF_Library!$A$5:$A$64,0)),0))</f>
        <v/>
      </c>
      <c r="N177" s="26" t="str">
        <f aca="false">IF($A177="","",K177+L177*INDEX(GWP_Table!$B$5:$B$12,MATCH("CH4",GWP_Table!$A$5:$A$12,0))+M177*INDEX(GWP_Table!$B$5:$B$12,MATCH("N2O",GWP_Table!$A$5:$A$12,0)))</f>
        <v/>
      </c>
      <c r="O177" s="26" t="str">
        <f aca="false">IF($A177="","",IF(J177&lt;&gt;"",J177,N177))</f>
        <v/>
      </c>
      <c r="P177" s="13" t="str">
        <f aca="false">IF($A177="","",IF(G177="EF_ID not found","Missing EF",IF(H177&lt;&gt;"OK","Unit mismatch",IF(AND(D177&gt;0,O177=0),"Zero result","OK"))))</f>
        <v/>
      </c>
    </row>
    <row r="178" customFormat="false" ht="15" hidden="false" customHeight="false" outlineLevel="0" collapsed="false">
      <c r="A178" s="24" t="str">
        <f aca="false">IF(Activity_Data!A178="","",Activity_Data!A178)</f>
        <v/>
      </c>
      <c r="B178" s="24" t="str">
        <f aca="false">IF($A178="","",Activity_Data!E178)</f>
        <v/>
      </c>
      <c r="C178" s="24" t="str">
        <f aca="false">IF($A178="","",Activity_Data!F178)</f>
        <v/>
      </c>
      <c r="D178" s="25" t="str">
        <f aca="false">IF($A178="","",Activity_Data!I178)</f>
        <v/>
      </c>
      <c r="E178" s="24" t="str">
        <f aca="false">IF($A178="","",Activity_Data!J178)</f>
        <v/>
      </c>
      <c r="F178" s="24" t="str">
        <f aca="false">IF($A178="","",Activity_Data!K178)</f>
        <v/>
      </c>
      <c r="G178" s="24" t="str">
        <f aca="false">IF($A178="","",IFERROR(INDEX(EF_Library!$E$5:$E$64,MATCH($F178,EF_Library!$A$5:$A$64,0)),"EF_ID not found"))</f>
        <v/>
      </c>
      <c r="H178" s="13" t="str">
        <f aca="false">IF($A178="","",IFERROR(IF(TRIM(MID(G178,FIND("/",G178)+1,60))=TRIM(E178),"OK","Check unit"),"Check unit"))</f>
        <v/>
      </c>
      <c r="I178" s="26" t="str">
        <f aca="false">IF($A178="","",IFERROR(INDEX(EF_Library!$I$5:$I$64,MATCH($F178,EF_Library!$A$5:$A$64,0)),""))</f>
        <v/>
      </c>
      <c r="J178" s="26" t="str">
        <f aca="false">IF(OR($A178="",I178="",I178=0),"",D178*I178)</f>
        <v/>
      </c>
      <c r="K178" s="26" t="str">
        <f aca="false">IF($A178="","",IFERROR(D178*INDEX(EF_Library!$F$5:$F$64,MATCH($F178,EF_Library!$A$5:$A$64,0)),0))</f>
        <v/>
      </c>
      <c r="L178" s="26" t="str">
        <f aca="false">IF($A178="","",IFERROR(D178*INDEX(EF_Library!$G$5:$G$64,MATCH($F178,EF_Library!$A$5:$A$64,0)),0))</f>
        <v/>
      </c>
      <c r="M178" s="26" t="str">
        <f aca="false">IF($A178="","",IFERROR(D178*INDEX(EF_Library!$H$5:$H$64,MATCH($F178,EF_Library!$A$5:$A$64,0)),0))</f>
        <v/>
      </c>
      <c r="N178" s="26" t="str">
        <f aca="false">IF($A178="","",K178+L178*INDEX(GWP_Table!$B$5:$B$12,MATCH("CH4",GWP_Table!$A$5:$A$12,0))+M178*INDEX(GWP_Table!$B$5:$B$12,MATCH("N2O",GWP_Table!$A$5:$A$12,0)))</f>
        <v/>
      </c>
      <c r="O178" s="26" t="str">
        <f aca="false">IF($A178="","",IF(J178&lt;&gt;"",J178,N178))</f>
        <v/>
      </c>
      <c r="P178" s="13" t="str">
        <f aca="false">IF($A178="","",IF(G178="EF_ID not found","Missing EF",IF(H178&lt;&gt;"OK","Unit mismatch",IF(AND(D178&gt;0,O178=0),"Zero result","OK"))))</f>
        <v/>
      </c>
    </row>
    <row r="179" customFormat="false" ht="15" hidden="false" customHeight="false" outlineLevel="0" collapsed="false">
      <c r="A179" s="24" t="str">
        <f aca="false">IF(Activity_Data!A179="","",Activity_Data!A179)</f>
        <v/>
      </c>
      <c r="B179" s="24" t="str">
        <f aca="false">IF($A179="","",Activity_Data!E179)</f>
        <v/>
      </c>
      <c r="C179" s="24" t="str">
        <f aca="false">IF($A179="","",Activity_Data!F179)</f>
        <v/>
      </c>
      <c r="D179" s="25" t="str">
        <f aca="false">IF($A179="","",Activity_Data!I179)</f>
        <v/>
      </c>
      <c r="E179" s="24" t="str">
        <f aca="false">IF($A179="","",Activity_Data!J179)</f>
        <v/>
      </c>
      <c r="F179" s="24" t="str">
        <f aca="false">IF($A179="","",Activity_Data!K179)</f>
        <v/>
      </c>
      <c r="G179" s="24" t="str">
        <f aca="false">IF($A179="","",IFERROR(INDEX(EF_Library!$E$5:$E$64,MATCH($F179,EF_Library!$A$5:$A$64,0)),"EF_ID not found"))</f>
        <v/>
      </c>
      <c r="H179" s="13" t="str">
        <f aca="false">IF($A179="","",IFERROR(IF(TRIM(MID(G179,FIND("/",G179)+1,60))=TRIM(E179),"OK","Check unit"),"Check unit"))</f>
        <v/>
      </c>
      <c r="I179" s="26" t="str">
        <f aca="false">IF($A179="","",IFERROR(INDEX(EF_Library!$I$5:$I$64,MATCH($F179,EF_Library!$A$5:$A$64,0)),""))</f>
        <v/>
      </c>
      <c r="J179" s="26" t="str">
        <f aca="false">IF(OR($A179="",I179="",I179=0),"",D179*I179)</f>
        <v/>
      </c>
      <c r="K179" s="26" t="str">
        <f aca="false">IF($A179="","",IFERROR(D179*INDEX(EF_Library!$F$5:$F$64,MATCH($F179,EF_Library!$A$5:$A$64,0)),0))</f>
        <v/>
      </c>
      <c r="L179" s="26" t="str">
        <f aca="false">IF($A179="","",IFERROR(D179*INDEX(EF_Library!$G$5:$G$64,MATCH($F179,EF_Library!$A$5:$A$64,0)),0))</f>
        <v/>
      </c>
      <c r="M179" s="26" t="str">
        <f aca="false">IF($A179="","",IFERROR(D179*INDEX(EF_Library!$H$5:$H$64,MATCH($F179,EF_Library!$A$5:$A$64,0)),0))</f>
        <v/>
      </c>
      <c r="N179" s="26" t="str">
        <f aca="false">IF($A179="","",K179+L179*INDEX(GWP_Table!$B$5:$B$12,MATCH("CH4",GWP_Table!$A$5:$A$12,0))+M179*INDEX(GWP_Table!$B$5:$B$12,MATCH("N2O",GWP_Table!$A$5:$A$12,0)))</f>
        <v/>
      </c>
      <c r="O179" s="26" t="str">
        <f aca="false">IF($A179="","",IF(J179&lt;&gt;"",J179,N179))</f>
        <v/>
      </c>
      <c r="P179" s="13" t="str">
        <f aca="false">IF($A179="","",IF(G179="EF_ID not found","Missing EF",IF(H179&lt;&gt;"OK","Unit mismatch",IF(AND(D179&gt;0,O179=0),"Zero result","OK"))))</f>
        <v/>
      </c>
    </row>
    <row r="180" customFormat="false" ht="15" hidden="false" customHeight="false" outlineLevel="0" collapsed="false">
      <c r="A180" s="24" t="str">
        <f aca="false">IF(Activity_Data!A180="","",Activity_Data!A180)</f>
        <v/>
      </c>
      <c r="B180" s="24" t="str">
        <f aca="false">IF($A180="","",Activity_Data!E180)</f>
        <v/>
      </c>
      <c r="C180" s="24" t="str">
        <f aca="false">IF($A180="","",Activity_Data!F180)</f>
        <v/>
      </c>
      <c r="D180" s="25" t="str">
        <f aca="false">IF($A180="","",Activity_Data!I180)</f>
        <v/>
      </c>
      <c r="E180" s="24" t="str">
        <f aca="false">IF($A180="","",Activity_Data!J180)</f>
        <v/>
      </c>
      <c r="F180" s="24" t="str">
        <f aca="false">IF($A180="","",Activity_Data!K180)</f>
        <v/>
      </c>
      <c r="G180" s="24" t="str">
        <f aca="false">IF($A180="","",IFERROR(INDEX(EF_Library!$E$5:$E$64,MATCH($F180,EF_Library!$A$5:$A$64,0)),"EF_ID not found"))</f>
        <v/>
      </c>
      <c r="H180" s="13" t="str">
        <f aca="false">IF($A180="","",IFERROR(IF(TRIM(MID(G180,FIND("/",G180)+1,60))=TRIM(E180),"OK","Check unit"),"Check unit"))</f>
        <v/>
      </c>
      <c r="I180" s="26" t="str">
        <f aca="false">IF($A180="","",IFERROR(INDEX(EF_Library!$I$5:$I$64,MATCH($F180,EF_Library!$A$5:$A$64,0)),""))</f>
        <v/>
      </c>
      <c r="J180" s="26" t="str">
        <f aca="false">IF(OR($A180="",I180="",I180=0),"",D180*I180)</f>
        <v/>
      </c>
      <c r="K180" s="26" t="str">
        <f aca="false">IF($A180="","",IFERROR(D180*INDEX(EF_Library!$F$5:$F$64,MATCH($F180,EF_Library!$A$5:$A$64,0)),0))</f>
        <v/>
      </c>
      <c r="L180" s="26" t="str">
        <f aca="false">IF($A180="","",IFERROR(D180*INDEX(EF_Library!$G$5:$G$64,MATCH($F180,EF_Library!$A$5:$A$64,0)),0))</f>
        <v/>
      </c>
      <c r="M180" s="26" t="str">
        <f aca="false">IF($A180="","",IFERROR(D180*INDEX(EF_Library!$H$5:$H$64,MATCH($F180,EF_Library!$A$5:$A$64,0)),0))</f>
        <v/>
      </c>
      <c r="N180" s="26" t="str">
        <f aca="false">IF($A180="","",K180+L180*INDEX(GWP_Table!$B$5:$B$12,MATCH("CH4",GWP_Table!$A$5:$A$12,0))+M180*INDEX(GWP_Table!$B$5:$B$12,MATCH("N2O",GWP_Table!$A$5:$A$12,0)))</f>
        <v/>
      </c>
      <c r="O180" s="26" t="str">
        <f aca="false">IF($A180="","",IF(J180&lt;&gt;"",J180,N180))</f>
        <v/>
      </c>
      <c r="P180" s="13" t="str">
        <f aca="false">IF($A180="","",IF(G180="EF_ID not found","Missing EF",IF(H180&lt;&gt;"OK","Unit mismatch",IF(AND(D180&gt;0,O180=0),"Zero result","OK"))))</f>
        <v/>
      </c>
    </row>
    <row r="181" customFormat="false" ht="15" hidden="false" customHeight="false" outlineLevel="0" collapsed="false">
      <c r="A181" s="24" t="str">
        <f aca="false">IF(Activity_Data!A181="","",Activity_Data!A181)</f>
        <v/>
      </c>
      <c r="B181" s="24" t="str">
        <f aca="false">IF($A181="","",Activity_Data!E181)</f>
        <v/>
      </c>
      <c r="C181" s="24" t="str">
        <f aca="false">IF($A181="","",Activity_Data!F181)</f>
        <v/>
      </c>
      <c r="D181" s="25" t="str">
        <f aca="false">IF($A181="","",Activity_Data!I181)</f>
        <v/>
      </c>
      <c r="E181" s="24" t="str">
        <f aca="false">IF($A181="","",Activity_Data!J181)</f>
        <v/>
      </c>
      <c r="F181" s="24" t="str">
        <f aca="false">IF($A181="","",Activity_Data!K181)</f>
        <v/>
      </c>
      <c r="G181" s="24" t="str">
        <f aca="false">IF($A181="","",IFERROR(INDEX(EF_Library!$E$5:$E$64,MATCH($F181,EF_Library!$A$5:$A$64,0)),"EF_ID not found"))</f>
        <v/>
      </c>
      <c r="H181" s="13" t="str">
        <f aca="false">IF($A181="","",IFERROR(IF(TRIM(MID(G181,FIND("/",G181)+1,60))=TRIM(E181),"OK","Check unit"),"Check unit"))</f>
        <v/>
      </c>
      <c r="I181" s="26" t="str">
        <f aca="false">IF($A181="","",IFERROR(INDEX(EF_Library!$I$5:$I$64,MATCH($F181,EF_Library!$A$5:$A$64,0)),""))</f>
        <v/>
      </c>
      <c r="J181" s="26" t="str">
        <f aca="false">IF(OR($A181="",I181="",I181=0),"",D181*I181)</f>
        <v/>
      </c>
      <c r="K181" s="26" t="str">
        <f aca="false">IF($A181="","",IFERROR(D181*INDEX(EF_Library!$F$5:$F$64,MATCH($F181,EF_Library!$A$5:$A$64,0)),0))</f>
        <v/>
      </c>
      <c r="L181" s="26" t="str">
        <f aca="false">IF($A181="","",IFERROR(D181*INDEX(EF_Library!$G$5:$G$64,MATCH($F181,EF_Library!$A$5:$A$64,0)),0))</f>
        <v/>
      </c>
      <c r="M181" s="26" t="str">
        <f aca="false">IF($A181="","",IFERROR(D181*INDEX(EF_Library!$H$5:$H$64,MATCH($F181,EF_Library!$A$5:$A$64,0)),0))</f>
        <v/>
      </c>
      <c r="N181" s="26" t="str">
        <f aca="false">IF($A181="","",K181+L181*INDEX(GWP_Table!$B$5:$B$12,MATCH("CH4",GWP_Table!$A$5:$A$12,0))+M181*INDEX(GWP_Table!$B$5:$B$12,MATCH("N2O",GWP_Table!$A$5:$A$12,0)))</f>
        <v/>
      </c>
      <c r="O181" s="26" t="str">
        <f aca="false">IF($A181="","",IF(J181&lt;&gt;"",J181,N181))</f>
        <v/>
      </c>
      <c r="P181" s="13" t="str">
        <f aca="false">IF($A181="","",IF(G181="EF_ID not found","Missing EF",IF(H181&lt;&gt;"OK","Unit mismatch",IF(AND(D181&gt;0,O181=0),"Zero result","OK"))))</f>
        <v/>
      </c>
    </row>
    <row r="182" customFormat="false" ht="15" hidden="false" customHeight="false" outlineLevel="0" collapsed="false">
      <c r="A182" s="24" t="str">
        <f aca="false">IF(Activity_Data!A182="","",Activity_Data!A182)</f>
        <v/>
      </c>
      <c r="B182" s="24" t="str">
        <f aca="false">IF($A182="","",Activity_Data!E182)</f>
        <v/>
      </c>
      <c r="C182" s="24" t="str">
        <f aca="false">IF($A182="","",Activity_Data!F182)</f>
        <v/>
      </c>
      <c r="D182" s="25" t="str">
        <f aca="false">IF($A182="","",Activity_Data!I182)</f>
        <v/>
      </c>
      <c r="E182" s="24" t="str">
        <f aca="false">IF($A182="","",Activity_Data!J182)</f>
        <v/>
      </c>
      <c r="F182" s="24" t="str">
        <f aca="false">IF($A182="","",Activity_Data!K182)</f>
        <v/>
      </c>
      <c r="G182" s="24" t="str">
        <f aca="false">IF($A182="","",IFERROR(INDEX(EF_Library!$E$5:$E$64,MATCH($F182,EF_Library!$A$5:$A$64,0)),"EF_ID not found"))</f>
        <v/>
      </c>
      <c r="H182" s="13" t="str">
        <f aca="false">IF($A182="","",IFERROR(IF(TRIM(MID(G182,FIND("/",G182)+1,60))=TRIM(E182),"OK","Check unit"),"Check unit"))</f>
        <v/>
      </c>
      <c r="I182" s="26" t="str">
        <f aca="false">IF($A182="","",IFERROR(INDEX(EF_Library!$I$5:$I$64,MATCH($F182,EF_Library!$A$5:$A$64,0)),""))</f>
        <v/>
      </c>
      <c r="J182" s="26" t="str">
        <f aca="false">IF(OR($A182="",I182="",I182=0),"",D182*I182)</f>
        <v/>
      </c>
      <c r="K182" s="26" t="str">
        <f aca="false">IF($A182="","",IFERROR(D182*INDEX(EF_Library!$F$5:$F$64,MATCH($F182,EF_Library!$A$5:$A$64,0)),0))</f>
        <v/>
      </c>
      <c r="L182" s="26" t="str">
        <f aca="false">IF($A182="","",IFERROR(D182*INDEX(EF_Library!$G$5:$G$64,MATCH($F182,EF_Library!$A$5:$A$64,0)),0))</f>
        <v/>
      </c>
      <c r="M182" s="26" t="str">
        <f aca="false">IF($A182="","",IFERROR(D182*INDEX(EF_Library!$H$5:$H$64,MATCH($F182,EF_Library!$A$5:$A$64,0)),0))</f>
        <v/>
      </c>
      <c r="N182" s="26" t="str">
        <f aca="false">IF($A182="","",K182+L182*INDEX(GWP_Table!$B$5:$B$12,MATCH("CH4",GWP_Table!$A$5:$A$12,0))+M182*INDEX(GWP_Table!$B$5:$B$12,MATCH("N2O",GWP_Table!$A$5:$A$12,0)))</f>
        <v/>
      </c>
      <c r="O182" s="26" t="str">
        <f aca="false">IF($A182="","",IF(J182&lt;&gt;"",J182,N182))</f>
        <v/>
      </c>
      <c r="P182" s="13" t="str">
        <f aca="false">IF($A182="","",IF(G182="EF_ID not found","Missing EF",IF(H182&lt;&gt;"OK","Unit mismatch",IF(AND(D182&gt;0,O182=0),"Zero result","OK"))))</f>
        <v/>
      </c>
    </row>
    <row r="183" customFormat="false" ht="15" hidden="false" customHeight="false" outlineLevel="0" collapsed="false">
      <c r="A183" s="24" t="str">
        <f aca="false">IF(Activity_Data!A183="","",Activity_Data!A183)</f>
        <v/>
      </c>
      <c r="B183" s="24" t="str">
        <f aca="false">IF($A183="","",Activity_Data!E183)</f>
        <v/>
      </c>
      <c r="C183" s="24" t="str">
        <f aca="false">IF($A183="","",Activity_Data!F183)</f>
        <v/>
      </c>
      <c r="D183" s="25" t="str">
        <f aca="false">IF($A183="","",Activity_Data!I183)</f>
        <v/>
      </c>
      <c r="E183" s="24" t="str">
        <f aca="false">IF($A183="","",Activity_Data!J183)</f>
        <v/>
      </c>
      <c r="F183" s="24" t="str">
        <f aca="false">IF($A183="","",Activity_Data!K183)</f>
        <v/>
      </c>
      <c r="G183" s="24" t="str">
        <f aca="false">IF($A183="","",IFERROR(INDEX(EF_Library!$E$5:$E$64,MATCH($F183,EF_Library!$A$5:$A$64,0)),"EF_ID not found"))</f>
        <v/>
      </c>
      <c r="H183" s="13" t="str">
        <f aca="false">IF($A183="","",IFERROR(IF(TRIM(MID(G183,FIND("/",G183)+1,60))=TRIM(E183),"OK","Check unit"),"Check unit"))</f>
        <v/>
      </c>
      <c r="I183" s="26" t="str">
        <f aca="false">IF($A183="","",IFERROR(INDEX(EF_Library!$I$5:$I$64,MATCH($F183,EF_Library!$A$5:$A$64,0)),""))</f>
        <v/>
      </c>
      <c r="J183" s="26" t="str">
        <f aca="false">IF(OR($A183="",I183="",I183=0),"",D183*I183)</f>
        <v/>
      </c>
      <c r="K183" s="26" t="str">
        <f aca="false">IF($A183="","",IFERROR(D183*INDEX(EF_Library!$F$5:$F$64,MATCH($F183,EF_Library!$A$5:$A$64,0)),0))</f>
        <v/>
      </c>
      <c r="L183" s="26" t="str">
        <f aca="false">IF($A183="","",IFERROR(D183*INDEX(EF_Library!$G$5:$G$64,MATCH($F183,EF_Library!$A$5:$A$64,0)),0))</f>
        <v/>
      </c>
      <c r="M183" s="26" t="str">
        <f aca="false">IF($A183="","",IFERROR(D183*INDEX(EF_Library!$H$5:$H$64,MATCH($F183,EF_Library!$A$5:$A$64,0)),0))</f>
        <v/>
      </c>
      <c r="N183" s="26" t="str">
        <f aca="false">IF($A183="","",K183+L183*INDEX(GWP_Table!$B$5:$B$12,MATCH("CH4",GWP_Table!$A$5:$A$12,0))+M183*INDEX(GWP_Table!$B$5:$B$12,MATCH("N2O",GWP_Table!$A$5:$A$12,0)))</f>
        <v/>
      </c>
      <c r="O183" s="26" t="str">
        <f aca="false">IF($A183="","",IF(J183&lt;&gt;"",J183,N183))</f>
        <v/>
      </c>
      <c r="P183" s="13" t="str">
        <f aca="false">IF($A183="","",IF(G183="EF_ID not found","Missing EF",IF(H183&lt;&gt;"OK","Unit mismatch",IF(AND(D183&gt;0,O183=0),"Zero result","OK"))))</f>
        <v/>
      </c>
    </row>
    <row r="184" customFormat="false" ht="15" hidden="false" customHeight="false" outlineLevel="0" collapsed="false">
      <c r="A184" s="24" t="str">
        <f aca="false">IF(Activity_Data!A184="","",Activity_Data!A184)</f>
        <v/>
      </c>
      <c r="B184" s="24" t="str">
        <f aca="false">IF($A184="","",Activity_Data!E184)</f>
        <v/>
      </c>
      <c r="C184" s="24" t="str">
        <f aca="false">IF($A184="","",Activity_Data!F184)</f>
        <v/>
      </c>
      <c r="D184" s="25" t="str">
        <f aca="false">IF($A184="","",Activity_Data!I184)</f>
        <v/>
      </c>
      <c r="E184" s="24" t="str">
        <f aca="false">IF($A184="","",Activity_Data!J184)</f>
        <v/>
      </c>
      <c r="F184" s="24" t="str">
        <f aca="false">IF($A184="","",Activity_Data!K184)</f>
        <v/>
      </c>
      <c r="G184" s="24" t="str">
        <f aca="false">IF($A184="","",IFERROR(INDEX(EF_Library!$E$5:$E$64,MATCH($F184,EF_Library!$A$5:$A$64,0)),"EF_ID not found"))</f>
        <v/>
      </c>
      <c r="H184" s="13" t="str">
        <f aca="false">IF($A184="","",IFERROR(IF(TRIM(MID(G184,FIND("/",G184)+1,60))=TRIM(E184),"OK","Check unit"),"Check unit"))</f>
        <v/>
      </c>
      <c r="I184" s="26" t="str">
        <f aca="false">IF($A184="","",IFERROR(INDEX(EF_Library!$I$5:$I$64,MATCH($F184,EF_Library!$A$5:$A$64,0)),""))</f>
        <v/>
      </c>
      <c r="J184" s="26" t="str">
        <f aca="false">IF(OR($A184="",I184="",I184=0),"",D184*I184)</f>
        <v/>
      </c>
      <c r="K184" s="26" t="str">
        <f aca="false">IF($A184="","",IFERROR(D184*INDEX(EF_Library!$F$5:$F$64,MATCH($F184,EF_Library!$A$5:$A$64,0)),0))</f>
        <v/>
      </c>
      <c r="L184" s="26" t="str">
        <f aca="false">IF($A184="","",IFERROR(D184*INDEX(EF_Library!$G$5:$G$64,MATCH($F184,EF_Library!$A$5:$A$64,0)),0))</f>
        <v/>
      </c>
      <c r="M184" s="26" t="str">
        <f aca="false">IF($A184="","",IFERROR(D184*INDEX(EF_Library!$H$5:$H$64,MATCH($F184,EF_Library!$A$5:$A$64,0)),0))</f>
        <v/>
      </c>
      <c r="N184" s="26" t="str">
        <f aca="false">IF($A184="","",K184+L184*INDEX(GWP_Table!$B$5:$B$12,MATCH("CH4",GWP_Table!$A$5:$A$12,0))+M184*INDEX(GWP_Table!$B$5:$B$12,MATCH("N2O",GWP_Table!$A$5:$A$12,0)))</f>
        <v/>
      </c>
      <c r="O184" s="26" t="str">
        <f aca="false">IF($A184="","",IF(J184&lt;&gt;"",J184,N184))</f>
        <v/>
      </c>
      <c r="P184" s="13" t="str">
        <f aca="false">IF($A184="","",IF(G184="EF_ID not found","Missing EF",IF(H184&lt;&gt;"OK","Unit mismatch",IF(AND(D184&gt;0,O184=0),"Zero result","OK"))))</f>
        <v/>
      </c>
    </row>
    <row r="185" customFormat="false" ht="15" hidden="false" customHeight="false" outlineLevel="0" collapsed="false">
      <c r="A185" s="24" t="str">
        <f aca="false">IF(Activity_Data!A185="","",Activity_Data!A185)</f>
        <v/>
      </c>
      <c r="B185" s="24" t="str">
        <f aca="false">IF($A185="","",Activity_Data!E185)</f>
        <v/>
      </c>
      <c r="C185" s="24" t="str">
        <f aca="false">IF($A185="","",Activity_Data!F185)</f>
        <v/>
      </c>
      <c r="D185" s="25" t="str">
        <f aca="false">IF($A185="","",Activity_Data!I185)</f>
        <v/>
      </c>
      <c r="E185" s="24" t="str">
        <f aca="false">IF($A185="","",Activity_Data!J185)</f>
        <v/>
      </c>
      <c r="F185" s="24" t="str">
        <f aca="false">IF($A185="","",Activity_Data!K185)</f>
        <v/>
      </c>
      <c r="G185" s="24" t="str">
        <f aca="false">IF($A185="","",IFERROR(INDEX(EF_Library!$E$5:$E$64,MATCH($F185,EF_Library!$A$5:$A$64,0)),"EF_ID not found"))</f>
        <v/>
      </c>
      <c r="H185" s="13" t="str">
        <f aca="false">IF($A185="","",IFERROR(IF(TRIM(MID(G185,FIND("/",G185)+1,60))=TRIM(E185),"OK","Check unit"),"Check unit"))</f>
        <v/>
      </c>
      <c r="I185" s="26" t="str">
        <f aca="false">IF($A185="","",IFERROR(INDEX(EF_Library!$I$5:$I$64,MATCH($F185,EF_Library!$A$5:$A$64,0)),""))</f>
        <v/>
      </c>
      <c r="J185" s="26" t="str">
        <f aca="false">IF(OR($A185="",I185="",I185=0),"",D185*I185)</f>
        <v/>
      </c>
      <c r="K185" s="26" t="str">
        <f aca="false">IF($A185="","",IFERROR(D185*INDEX(EF_Library!$F$5:$F$64,MATCH($F185,EF_Library!$A$5:$A$64,0)),0))</f>
        <v/>
      </c>
      <c r="L185" s="26" t="str">
        <f aca="false">IF($A185="","",IFERROR(D185*INDEX(EF_Library!$G$5:$G$64,MATCH($F185,EF_Library!$A$5:$A$64,0)),0))</f>
        <v/>
      </c>
      <c r="M185" s="26" t="str">
        <f aca="false">IF($A185="","",IFERROR(D185*INDEX(EF_Library!$H$5:$H$64,MATCH($F185,EF_Library!$A$5:$A$64,0)),0))</f>
        <v/>
      </c>
      <c r="N185" s="26" t="str">
        <f aca="false">IF($A185="","",K185+L185*INDEX(GWP_Table!$B$5:$B$12,MATCH("CH4",GWP_Table!$A$5:$A$12,0))+M185*INDEX(GWP_Table!$B$5:$B$12,MATCH("N2O",GWP_Table!$A$5:$A$12,0)))</f>
        <v/>
      </c>
      <c r="O185" s="26" t="str">
        <f aca="false">IF($A185="","",IF(J185&lt;&gt;"",J185,N185))</f>
        <v/>
      </c>
      <c r="P185" s="13" t="str">
        <f aca="false">IF($A185="","",IF(G185="EF_ID not found","Missing EF",IF(H185&lt;&gt;"OK","Unit mismatch",IF(AND(D185&gt;0,O185=0),"Zero result","OK"))))</f>
        <v/>
      </c>
    </row>
    <row r="186" customFormat="false" ht="15" hidden="false" customHeight="false" outlineLevel="0" collapsed="false">
      <c r="A186" s="24" t="str">
        <f aca="false">IF(Activity_Data!A186="","",Activity_Data!A186)</f>
        <v/>
      </c>
      <c r="B186" s="24" t="str">
        <f aca="false">IF($A186="","",Activity_Data!E186)</f>
        <v/>
      </c>
      <c r="C186" s="24" t="str">
        <f aca="false">IF($A186="","",Activity_Data!F186)</f>
        <v/>
      </c>
      <c r="D186" s="25" t="str">
        <f aca="false">IF($A186="","",Activity_Data!I186)</f>
        <v/>
      </c>
      <c r="E186" s="24" t="str">
        <f aca="false">IF($A186="","",Activity_Data!J186)</f>
        <v/>
      </c>
      <c r="F186" s="24" t="str">
        <f aca="false">IF($A186="","",Activity_Data!K186)</f>
        <v/>
      </c>
      <c r="G186" s="24" t="str">
        <f aca="false">IF($A186="","",IFERROR(INDEX(EF_Library!$E$5:$E$64,MATCH($F186,EF_Library!$A$5:$A$64,0)),"EF_ID not found"))</f>
        <v/>
      </c>
      <c r="H186" s="13" t="str">
        <f aca="false">IF($A186="","",IFERROR(IF(TRIM(MID(G186,FIND("/",G186)+1,60))=TRIM(E186),"OK","Check unit"),"Check unit"))</f>
        <v/>
      </c>
      <c r="I186" s="26" t="str">
        <f aca="false">IF($A186="","",IFERROR(INDEX(EF_Library!$I$5:$I$64,MATCH($F186,EF_Library!$A$5:$A$64,0)),""))</f>
        <v/>
      </c>
      <c r="J186" s="26" t="str">
        <f aca="false">IF(OR($A186="",I186="",I186=0),"",D186*I186)</f>
        <v/>
      </c>
      <c r="K186" s="26" t="str">
        <f aca="false">IF($A186="","",IFERROR(D186*INDEX(EF_Library!$F$5:$F$64,MATCH($F186,EF_Library!$A$5:$A$64,0)),0))</f>
        <v/>
      </c>
      <c r="L186" s="26" t="str">
        <f aca="false">IF($A186="","",IFERROR(D186*INDEX(EF_Library!$G$5:$G$64,MATCH($F186,EF_Library!$A$5:$A$64,0)),0))</f>
        <v/>
      </c>
      <c r="M186" s="26" t="str">
        <f aca="false">IF($A186="","",IFERROR(D186*INDEX(EF_Library!$H$5:$H$64,MATCH($F186,EF_Library!$A$5:$A$64,0)),0))</f>
        <v/>
      </c>
      <c r="N186" s="26" t="str">
        <f aca="false">IF($A186="","",K186+L186*INDEX(GWP_Table!$B$5:$B$12,MATCH("CH4",GWP_Table!$A$5:$A$12,0))+M186*INDEX(GWP_Table!$B$5:$B$12,MATCH("N2O",GWP_Table!$A$5:$A$12,0)))</f>
        <v/>
      </c>
      <c r="O186" s="26" t="str">
        <f aca="false">IF($A186="","",IF(J186&lt;&gt;"",J186,N186))</f>
        <v/>
      </c>
      <c r="P186" s="13" t="str">
        <f aca="false">IF($A186="","",IF(G186="EF_ID not found","Missing EF",IF(H186&lt;&gt;"OK","Unit mismatch",IF(AND(D186&gt;0,O186=0),"Zero result","OK"))))</f>
        <v/>
      </c>
    </row>
    <row r="187" customFormat="false" ht="15" hidden="false" customHeight="false" outlineLevel="0" collapsed="false">
      <c r="A187" s="24" t="str">
        <f aca="false">IF(Activity_Data!A187="","",Activity_Data!A187)</f>
        <v/>
      </c>
      <c r="B187" s="24" t="str">
        <f aca="false">IF($A187="","",Activity_Data!E187)</f>
        <v/>
      </c>
      <c r="C187" s="24" t="str">
        <f aca="false">IF($A187="","",Activity_Data!F187)</f>
        <v/>
      </c>
      <c r="D187" s="25" t="str">
        <f aca="false">IF($A187="","",Activity_Data!I187)</f>
        <v/>
      </c>
      <c r="E187" s="24" t="str">
        <f aca="false">IF($A187="","",Activity_Data!J187)</f>
        <v/>
      </c>
      <c r="F187" s="24" t="str">
        <f aca="false">IF($A187="","",Activity_Data!K187)</f>
        <v/>
      </c>
      <c r="G187" s="24" t="str">
        <f aca="false">IF($A187="","",IFERROR(INDEX(EF_Library!$E$5:$E$64,MATCH($F187,EF_Library!$A$5:$A$64,0)),"EF_ID not found"))</f>
        <v/>
      </c>
      <c r="H187" s="13" t="str">
        <f aca="false">IF($A187="","",IFERROR(IF(TRIM(MID(G187,FIND("/",G187)+1,60))=TRIM(E187),"OK","Check unit"),"Check unit"))</f>
        <v/>
      </c>
      <c r="I187" s="26" t="str">
        <f aca="false">IF($A187="","",IFERROR(INDEX(EF_Library!$I$5:$I$64,MATCH($F187,EF_Library!$A$5:$A$64,0)),""))</f>
        <v/>
      </c>
      <c r="J187" s="26" t="str">
        <f aca="false">IF(OR($A187="",I187="",I187=0),"",D187*I187)</f>
        <v/>
      </c>
      <c r="K187" s="26" t="str">
        <f aca="false">IF($A187="","",IFERROR(D187*INDEX(EF_Library!$F$5:$F$64,MATCH($F187,EF_Library!$A$5:$A$64,0)),0))</f>
        <v/>
      </c>
      <c r="L187" s="26" t="str">
        <f aca="false">IF($A187="","",IFERROR(D187*INDEX(EF_Library!$G$5:$G$64,MATCH($F187,EF_Library!$A$5:$A$64,0)),0))</f>
        <v/>
      </c>
      <c r="M187" s="26" t="str">
        <f aca="false">IF($A187="","",IFERROR(D187*INDEX(EF_Library!$H$5:$H$64,MATCH($F187,EF_Library!$A$5:$A$64,0)),0))</f>
        <v/>
      </c>
      <c r="N187" s="26" t="str">
        <f aca="false">IF($A187="","",K187+L187*INDEX(GWP_Table!$B$5:$B$12,MATCH("CH4",GWP_Table!$A$5:$A$12,0))+M187*INDEX(GWP_Table!$B$5:$B$12,MATCH("N2O",GWP_Table!$A$5:$A$12,0)))</f>
        <v/>
      </c>
      <c r="O187" s="26" t="str">
        <f aca="false">IF($A187="","",IF(J187&lt;&gt;"",J187,N187))</f>
        <v/>
      </c>
      <c r="P187" s="13" t="str">
        <f aca="false">IF($A187="","",IF(G187="EF_ID not found","Missing EF",IF(H187&lt;&gt;"OK","Unit mismatch",IF(AND(D187&gt;0,O187=0),"Zero result","OK"))))</f>
        <v/>
      </c>
    </row>
    <row r="188" customFormat="false" ht="15" hidden="false" customHeight="false" outlineLevel="0" collapsed="false">
      <c r="A188" s="24" t="str">
        <f aca="false">IF(Activity_Data!A188="","",Activity_Data!A188)</f>
        <v/>
      </c>
      <c r="B188" s="24" t="str">
        <f aca="false">IF($A188="","",Activity_Data!E188)</f>
        <v/>
      </c>
      <c r="C188" s="24" t="str">
        <f aca="false">IF($A188="","",Activity_Data!F188)</f>
        <v/>
      </c>
      <c r="D188" s="25" t="str">
        <f aca="false">IF($A188="","",Activity_Data!I188)</f>
        <v/>
      </c>
      <c r="E188" s="24" t="str">
        <f aca="false">IF($A188="","",Activity_Data!J188)</f>
        <v/>
      </c>
      <c r="F188" s="24" t="str">
        <f aca="false">IF($A188="","",Activity_Data!K188)</f>
        <v/>
      </c>
      <c r="G188" s="24" t="str">
        <f aca="false">IF($A188="","",IFERROR(INDEX(EF_Library!$E$5:$E$64,MATCH($F188,EF_Library!$A$5:$A$64,0)),"EF_ID not found"))</f>
        <v/>
      </c>
      <c r="H188" s="13" t="str">
        <f aca="false">IF($A188="","",IFERROR(IF(TRIM(MID(G188,FIND("/",G188)+1,60))=TRIM(E188),"OK","Check unit"),"Check unit"))</f>
        <v/>
      </c>
      <c r="I188" s="26" t="str">
        <f aca="false">IF($A188="","",IFERROR(INDEX(EF_Library!$I$5:$I$64,MATCH($F188,EF_Library!$A$5:$A$64,0)),""))</f>
        <v/>
      </c>
      <c r="J188" s="26" t="str">
        <f aca="false">IF(OR($A188="",I188="",I188=0),"",D188*I188)</f>
        <v/>
      </c>
      <c r="K188" s="26" t="str">
        <f aca="false">IF($A188="","",IFERROR(D188*INDEX(EF_Library!$F$5:$F$64,MATCH($F188,EF_Library!$A$5:$A$64,0)),0))</f>
        <v/>
      </c>
      <c r="L188" s="26" t="str">
        <f aca="false">IF($A188="","",IFERROR(D188*INDEX(EF_Library!$G$5:$G$64,MATCH($F188,EF_Library!$A$5:$A$64,0)),0))</f>
        <v/>
      </c>
      <c r="M188" s="26" t="str">
        <f aca="false">IF($A188="","",IFERROR(D188*INDEX(EF_Library!$H$5:$H$64,MATCH($F188,EF_Library!$A$5:$A$64,0)),0))</f>
        <v/>
      </c>
      <c r="N188" s="26" t="str">
        <f aca="false">IF($A188="","",K188+L188*INDEX(GWP_Table!$B$5:$B$12,MATCH("CH4",GWP_Table!$A$5:$A$12,0))+M188*INDEX(GWP_Table!$B$5:$B$12,MATCH("N2O",GWP_Table!$A$5:$A$12,0)))</f>
        <v/>
      </c>
      <c r="O188" s="26" t="str">
        <f aca="false">IF($A188="","",IF(J188&lt;&gt;"",J188,N188))</f>
        <v/>
      </c>
      <c r="P188" s="13" t="str">
        <f aca="false">IF($A188="","",IF(G188="EF_ID not found","Missing EF",IF(H188&lt;&gt;"OK","Unit mismatch",IF(AND(D188&gt;0,O188=0),"Zero result","OK"))))</f>
        <v/>
      </c>
    </row>
    <row r="189" customFormat="false" ht="15" hidden="false" customHeight="false" outlineLevel="0" collapsed="false">
      <c r="A189" s="24" t="str">
        <f aca="false">IF(Activity_Data!A189="","",Activity_Data!A189)</f>
        <v/>
      </c>
      <c r="B189" s="24" t="str">
        <f aca="false">IF($A189="","",Activity_Data!E189)</f>
        <v/>
      </c>
      <c r="C189" s="24" t="str">
        <f aca="false">IF($A189="","",Activity_Data!F189)</f>
        <v/>
      </c>
      <c r="D189" s="25" t="str">
        <f aca="false">IF($A189="","",Activity_Data!I189)</f>
        <v/>
      </c>
      <c r="E189" s="24" t="str">
        <f aca="false">IF($A189="","",Activity_Data!J189)</f>
        <v/>
      </c>
      <c r="F189" s="24" t="str">
        <f aca="false">IF($A189="","",Activity_Data!K189)</f>
        <v/>
      </c>
      <c r="G189" s="24" t="str">
        <f aca="false">IF($A189="","",IFERROR(INDEX(EF_Library!$E$5:$E$64,MATCH($F189,EF_Library!$A$5:$A$64,0)),"EF_ID not found"))</f>
        <v/>
      </c>
      <c r="H189" s="13" t="str">
        <f aca="false">IF($A189="","",IFERROR(IF(TRIM(MID(G189,FIND("/",G189)+1,60))=TRIM(E189),"OK","Check unit"),"Check unit"))</f>
        <v/>
      </c>
      <c r="I189" s="26" t="str">
        <f aca="false">IF($A189="","",IFERROR(INDEX(EF_Library!$I$5:$I$64,MATCH($F189,EF_Library!$A$5:$A$64,0)),""))</f>
        <v/>
      </c>
      <c r="J189" s="26" t="str">
        <f aca="false">IF(OR($A189="",I189="",I189=0),"",D189*I189)</f>
        <v/>
      </c>
      <c r="K189" s="26" t="str">
        <f aca="false">IF($A189="","",IFERROR(D189*INDEX(EF_Library!$F$5:$F$64,MATCH($F189,EF_Library!$A$5:$A$64,0)),0))</f>
        <v/>
      </c>
      <c r="L189" s="26" t="str">
        <f aca="false">IF($A189="","",IFERROR(D189*INDEX(EF_Library!$G$5:$G$64,MATCH($F189,EF_Library!$A$5:$A$64,0)),0))</f>
        <v/>
      </c>
      <c r="M189" s="26" t="str">
        <f aca="false">IF($A189="","",IFERROR(D189*INDEX(EF_Library!$H$5:$H$64,MATCH($F189,EF_Library!$A$5:$A$64,0)),0))</f>
        <v/>
      </c>
      <c r="N189" s="26" t="str">
        <f aca="false">IF($A189="","",K189+L189*INDEX(GWP_Table!$B$5:$B$12,MATCH("CH4",GWP_Table!$A$5:$A$12,0))+M189*INDEX(GWP_Table!$B$5:$B$12,MATCH("N2O",GWP_Table!$A$5:$A$12,0)))</f>
        <v/>
      </c>
      <c r="O189" s="26" t="str">
        <f aca="false">IF($A189="","",IF(J189&lt;&gt;"",J189,N189))</f>
        <v/>
      </c>
      <c r="P189" s="13" t="str">
        <f aca="false">IF($A189="","",IF(G189="EF_ID not found","Missing EF",IF(H189&lt;&gt;"OK","Unit mismatch",IF(AND(D189&gt;0,O189=0),"Zero result","OK"))))</f>
        <v/>
      </c>
    </row>
    <row r="190" customFormat="false" ht="15" hidden="false" customHeight="false" outlineLevel="0" collapsed="false">
      <c r="A190" s="24" t="str">
        <f aca="false">IF(Activity_Data!A190="","",Activity_Data!A190)</f>
        <v/>
      </c>
      <c r="B190" s="24" t="str">
        <f aca="false">IF($A190="","",Activity_Data!E190)</f>
        <v/>
      </c>
      <c r="C190" s="24" t="str">
        <f aca="false">IF($A190="","",Activity_Data!F190)</f>
        <v/>
      </c>
      <c r="D190" s="25" t="str">
        <f aca="false">IF($A190="","",Activity_Data!I190)</f>
        <v/>
      </c>
      <c r="E190" s="24" t="str">
        <f aca="false">IF($A190="","",Activity_Data!J190)</f>
        <v/>
      </c>
      <c r="F190" s="24" t="str">
        <f aca="false">IF($A190="","",Activity_Data!K190)</f>
        <v/>
      </c>
      <c r="G190" s="24" t="str">
        <f aca="false">IF($A190="","",IFERROR(INDEX(EF_Library!$E$5:$E$64,MATCH($F190,EF_Library!$A$5:$A$64,0)),"EF_ID not found"))</f>
        <v/>
      </c>
      <c r="H190" s="13" t="str">
        <f aca="false">IF($A190="","",IFERROR(IF(TRIM(MID(G190,FIND("/",G190)+1,60))=TRIM(E190),"OK","Check unit"),"Check unit"))</f>
        <v/>
      </c>
      <c r="I190" s="26" t="str">
        <f aca="false">IF($A190="","",IFERROR(INDEX(EF_Library!$I$5:$I$64,MATCH($F190,EF_Library!$A$5:$A$64,0)),""))</f>
        <v/>
      </c>
      <c r="J190" s="26" t="str">
        <f aca="false">IF(OR($A190="",I190="",I190=0),"",D190*I190)</f>
        <v/>
      </c>
      <c r="K190" s="26" t="str">
        <f aca="false">IF($A190="","",IFERROR(D190*INDEX(EF_Library!$F$5:$F$64,MATCH($F190,EF_Library!$A$5:$A$64,0)),0))</f>
        <v/>
      </c>
      <c r="L190" s="26" t="str">
        <f aca="false">IF($A190="","",IFERROR(D190*INDEX(EF_Library!$G$5:$G$64,MATCH($F190,EF_Library!$A$5:$A$64,0)),0))</f>
        <v/>
      </c>
      <c r="M190" s="26" t="str">
        <f aca="false">IF($A190="","",IFERROR(D190*INDEX(EF_Library!$H$5:$H$64,MATCH($F190,EF_Library!$A$5:$A$64,0)),0))</f>
        <v/>
      </c>
      <c r="N190" s="26" t="str">
        <f aca="false">IF($A190="","",K190+L190*INDEX(GWP_Table!$B$5:$B$12,MATCH("CH4",GWP_Table!$A$5:$A$12,0))+M190*INDEX(GWP_Table!$B$5:$B$12,MATCH("N2O",GWP_Table!$A$5:$A$12,0)))</f>
        <v/>
      </c>
      <c r="O190" s="26" t="str">
        <f aca="false">IF($A190="","",IF(J190&lt;&gt;"",J190,N190))</f>
        <v/>
      </c>
      <c r="P190" s="13" t="str">
        <f aca="false">IF($A190="","",IF(G190="EF_ID not found","Missing EF",IF(H190&lt;&gt;"OK","Unit mismatch",IF(AND(D190&gt;0,O190=0),"Zero result","OK"))))</f>
        <v/>
      </c>
    </row>
    <row r="191" customFormat="false" ht="15" hidden="false" customHeight="false" outlineLevel="0" collapsed="false">
      <c r="A191" s="24" t="str">
        <f aca="false">IF(Activity_Data!A191="","",Activity_Data!A191)</f>
        <v/>
      </c>
      <c r="B191" s="24" t="str">
        <f aca="false">IF($A191="","",Activity_Data!E191)</f>
        <v/>
      </c>
      <c r="C191" s="24" t="str">
        <f aca="false">IF($A191="","",Activity_Data!F191)</f>
        <v/>
      </c>
      <c r="D191" s="25" t="str">
        <f aca="false">IF($A191="","",Activity_Data!I191)</f>
        <v/>
      </c>
      <c r="E191" s="24" t="str">
        <f aca="false">IF($A191="","",Activity_Data!J191)</f>
        <v/>
      </c>
      <c r="F191" s="24" t="str">
        <f aca="false">IF($A191="","",Activity_Data!K191)</f>
        <v/>
      </c>
      <c r="G191" s="24" t="str">
        <f aca="false">IF($A191="","",IFERROR(INDEX(EF_Library!$E$5:$E$64,MATCH($F191,EF_Library!$A$5:$A$64,0)),"EF_ID not found"))</f>
        <v/>
      </c>
      <c r="H191" s="13" t="str">
        <f aca="false">IF($A191="","",IFERROR(IF(TRIM(MID(G191,FIND("/",G191)+1,60))=TRIM(E191),"OK","Check unit"),"Check unit"))</f>
        <v/>
      </c>
      <c r="I191" s="26" t="str">
        <f aca="false">IF($A191="","",IFERROR(INDEX(EF_Library!$I$5:$I$64,MATCH($F191,EF_Library!$A$5:$A$64,0)),""))</f>
        <v/>
      </c>
      <c r="J191" s="26" t="str">
        <f aca="false">IF(OR($A191="",I191="",I191=0),"",D191*I191)</f>
        <v/>
      </c>
      <c r="K191" s="26" t="str">
        <f aca="false">IF($A191="","",IFERROR(D191*INDEX(EF_Library!$F$5:$F$64,MATCH($F191,EF_Library!$A$5:$A$64,0)),0))</f>
        <v/>
      </c>
      <c r="L191" s="26" t="str">
        <f aca="false">IF($A191="","",IFERROR(D191*INDEX(EF_Library!$G$5:$G$64,MATCH($F191,EF_Library!$A$5:$A$64,0)),0))</f>
        <v/>
      </c>
      <c r="M191" s="26" t="str">
        <f aca="false">IF($A191="","",IFERROR(D191*INDEX(EF_Library!$H$5:$H$64,MATCH($F191,EF_Library!$A$5:$A$64,0)),0))</f>
        <v/>
      </c>
      <c r="N191" s="26" t="str">
        <f aca="false">IF($A191="","",K191+L191*INDEX(GWP_Table!$B$5:$B$12,MATCH("CH4",GWP_Table!$A$5:$A$12,0))+M191*INDEX(GWP_Table!$B$5:$B$12,MATCH("N2O",GWP_Table!$A$5:$A$12,0)))</f>
        <v/>
      </c>
      <c r="O191" s="26" t="str">
        <f aca="false">IF($A191="","",IF(J191&lt;&gt;"",J191,N191))</f>
        <v/>
      </c>
      <c r="P191" s="13" t="str">
        <f aca="false">IF($A191="","",IF(G191="EF_ID not found","Missing EF",IF(H191&lt;&gt;"OK","Unit mismatch",IF(AND(D191&gt;0,O191=0),"Zero result","OK"))))</f>
        <v/>
      </c>
    </row>
    <row r="192" customFormat="false" ht="15" hidden="false" customHeight="false" outlineLevel="0" collapsed="false">
      <c r="A192" s="24" t="str">
        <f aca="false">IF(Activity_Data!A192="","",Activity_Data!A192)</f>
        <v/>
      </c>
      <c r="B192" s="24" t="str">
        <f aca="false">IF($A192="","",Activity_Data!E192)</f>
        <v/>
      </c>
      <c r="C192" s="24" t="str">
        <f aca="false">IF($A192="","",Activity_Data!F192)</f>
        <v/>
      </c>
      <c r="D192" s="25" t="str">
        <f aca="false">IF($A192="","",Activity_Data!I192)</f>
        <v/>
      </c>
      <c r="E192" s="24" t="str">
        <f aca="false">IF($A192="","",Activity_Data!J192)</f>
        <v/>
      </c>
      <c r="F192" s="24" t="str">
        <f aca="false">IF($A192="","",Activity_Data!K192)</f>
        <v/>
      </c>
      <c r="G192" s="24" t="str">
        <f aca="false">IF($A192="","",IFERROR(INDEX(EF_Library!$E$5:$E$64,MATCH($F192,EF_Library!$A$5:$A$64,0)),"EF_ID not found"))</f>
        <v/>
      </c>
      <c r="H192" s="13" t="str">
        <f aca="false">IF($A192="","",IFERROR(IF(TRIM(MID(G192,FIND("/",G192)+1,60))=TRIM(E192),"OK","Check unit"),"Check unit"))</f>
        <v/>
      </c>
      <c r="I192" s="26" t="str">
        <f aca="false">IF($A192="","",IFERROR(INDEX(EF_Library!$I$5:$I$64,MATCH($F192,EF_Library!$A$5:$A$64,0)),""))</f>
        <v/>
      </c>
      <c r="J192" s="26" t="str">
        <f aca="false">IF(OR($A192="",I192="",I192=0),"",D192*I192)</f>
        <v/>
      </c>
      <c r="K192" s="26" t="str">
        <f aca="false">IF($A192="","",IFERROR(D192*INDEX(EF_Library!$F$5:$F$64,MATCH($F192,EF_Library!$A$5:$A$64,0)),0))</f>
        <v/>
      </c>
      <c r="L192" s="26" t="str">
        <f aca="false">IF($A192="","",IFERROR(D192*INDEX(EF_Library!$G$5:$G$64,MATCH($F192,EF_Library!$A$5:$A$64,0)),0))</f>
        <v/>
      </c>
      <c r="M192" s="26" t="str">
        <f aca="false">IF($A192="","",IFERROR(D192*INDEX(EF_Library!$H$5:$H$64,MATCH($F192,EF_Library!$A$5:$A$64,0)),0))</f>
        <v/>
      </c>
      <c r="N192" s="26" t="str">
        <f aca="false">IF($A192="","",K192+L192*INDEX(GWP_Table!$B$5:$B$12,MATCH("CH4",GWP_Table!$A$5:$A$12,0))+M192*INDEX(GWP_Table!$B$5:$B$12,MATCH("N2O",GWP_Table!$A$5:$A$12,0)))</f>
        <v/>
      </c>
      <c r="O192" s="26" t="str">
        <f aca="false">IF($A192="","",IF(J192&lt;&gt;"",J192,N192))</f>
        <v/>
      </c>
      <c r="P192" s="13" t="str">
        <f aca="false">IF($A192="","",IF(G192="EF_ID not found","Missing EF",IF(H192&lt;&gt;"OK","Unit mismatch",IF(AND(D192&gt;0,O192=0),"Zero result","OK"))))</f>
        <v/>
      </c>
    </row>
    <row r="193" customFormat="false" ht="15" hidden="false" customHeight="false" outlineLevel="0" collapsed="false">
      <c r="A193" s="24" t="str">
        <f aca="false">IF(Activity_Data!A193="","",Activity_Data!A193)</f>
        <v/>
      </c>
      <c r="B193" s="24" t="str">
        <f aca="false">IF($A193="","",Activity_Data!E193)</f>
        <v/>
      </c>
      <c r="C193" s="24" t="str">
        <f aca="false">IF($A193="","",Activity_Data!F193)</f>
        <v/>
      </c>
      <c r="D193" s="25" t="str">
        <f aca="false">IF($A193="","",Activity_Data!I193)</f>
        <v/>
      </c>
      <c r="E193" s="24" t="str">
        <f aca="false">IF($A193="","",Activity_Data!J193)</f>
        <v/>
      </c>
      <c r="F193" s="24" t="str">
        <f aca="false">IF($A193="","",Activity_Data!K193)</f>
        <v/>
      </c>
      <c r="G193" s="24" t="str">
        <f aca="false">IF($A193="","",IFERROR(INDEX(EF_Library!$E$5:$E$64,MATCH($F193,EF_Library!$A$5:$A$64,0)),"EF_ID not found"))</f>
        <v/>
      </c>
      <c r="H193" s="13" t="str">
        <f aca="false">IF($A193="","",IFERROR(IF(TRIM(MID(G193,FIND("/",G193)+1,60))=TRIM(E193),"OK","Check unit"),"Check unit"))</f>
        <v/>
      </c>
      <c r="I193" s="26" t="str">
        <f aca="false">IF($A193="","",IFERROR(INDEX(EF_Library!$I$5:$I$64,MATCH($F193,EF_Library!$A$5:$A$64,0)),""))</f>
        <v/>
      </c>
      <c r="J193" s="26" t="str">
        <f aca="false">IF(OR($A193="",I193="",I193=0),"",D193*I193)</f>
        <v/>
      </c>
      <c r="K193" s="26" t="str">
        <f aca="false">IF($A193="","",IFERROR(D193*INDEX(EF_Library!$F$5:$F$64,MATCH($F193,EF_Library!$A$5:$A$64,0)),0))</f>
        <v/>
      </c>
      <c r="L193" s="26" t="str">
        <f aca="false">IF($A193="","",IFERROR(D193*INDEX(EF_Library!$G$5:$G$64,MATCH($F193,EF_Library!$A$5:$A$64,0)),0))</f>
        <v/>
      </c>
      <c r="M193" s="26" t="str">
        <f aca="false">IF($A193="","",IFERROR(D193*INDEX(EF_Library!$H$5:$H$64,MATCH($F193,EF_Library!$A$5:$A$64,0)),0))</f>
        <v/>
      </c>
      <c r="N193" s="26" t="str">
        <f aca="false">IF($A193="","",K193+L193*INDEX(GWP_Table!$B$5:$B$12,MATCH("CH4",GWP_Table!$A$5:$A$12,0))+M193*INDEX(GWP_Table!$B$5:$B$12,MATCH("N2O",GWP_Table!$A$5:$A$12,0)))</f>
        <v/>
      </c>
      <c r="O193" s="26" t="str">
        <f aca="false">IF($A193="","",IF(J193&lt;&gt;"",J193,N193))</f>
        <v/>
      </c>
      <c r="P193" s="13" t="str">
        <f aca="false">IF($A193="","",IF(G193="EF_ID not found","Missing EF",IF(H193&lt;&gt;"OK","Unit mismatch",IF(AND(D193&gt;0,O193=0),"Zero result","OK"))))</f>
        <v/>
      </c>
    </row>
    <row r="194" customFormat="false" ht="15" hidden="false" customHeight="false" outlineLevel="0" collapsed="false">
      <c r="A194" s="24" t="str">
        <f aca="false">IF(Activity_Data!A194="","",Activity_Data!A194)</f>
        <v/>
      </c>
      <c r="B194" s="24" t="str">
        <f aca="false">IF($A194="","",Activity_Data!E194)</f>
        <v/>
      </c>
      <c r="C194" s="24" t="str">
        <f aca="false">IF($A194="","",Activity_Data!F194)</f>
        <v/>
      </c>
      <c r="D194" s="25" t="str">
        <f aca="false">IF($A194="","",Activity_Data!I194)</f>
        <v/>
      </c>
      <c r="E194" s="24" t="str">
        <f aca="false">IF($A194="","",Activity_Data!J194)</f>
        <v/>
      </c>
      <c r="F194" s="24" t="str">
        <f aca="false">IF($A194="","",Activity_Data!K194)</f>
        <v/>
      </c>
      <c r="G194" s="24" t="str">
        <f aca="false">IF($A194="","",IFERROR(INDEX(EF_Library!$E$5:$E$64,MATCH($F194,EF_Library!$A$5:$A$64,0)),"EF_ID not found"))</f>
        <v/>
      </c>
      <c r="H194" s="13" t="str">
        <f aca="false">IF($A194="","",IFERROR(IF(TRIM(MID(G194,FIND("/",G194)+1,60))=TRIM(E194),"OK","Check unit"),"Check unit"))</f>
        <v/>
      </c>
      <c r="I194" s="26" t="str">
        <f aca="false">IF($A194="","",IFERROR(INDEX(EF_Library!$I$5:$I$64,MATCH($F194,EF_Library!$A$5:$A$64,0)),""))</f>
        <v/>
      </c>
      <c r="J194" s="26" t="str">
        <f aca="false">IF(OR($A194="",I194="",I194=0),"",D194*I194)</f>
        <v/>
      </c>
      <c r="K194" s="26" t="str">
        <f aca="false">IF($A194="","",IFERROR(D194*INDEX(EF_Library!$F$5:$F$64,MATCH($F194,EF_Library!$A$5:$A$64,0)),0))</f>
        <v/>
      </c>
      <c r="L194" s="26" t="str">
        <f aca="false">IF($A194="","",IFERROR(D194*INDEX(EF_Library!$G$5:$G$64,MATCH($F194,EF_Library!$A$5:$A$64,0)),0))</f>
        <v/>
      </c>
      <c r="M194" s="26" t="str">
        <f aca="false">IF($A194="","",IFERROR(D194*INDEX(EF_Library!$H$5:$H$64,MATCH($F194,EF_Library!$A$5:$A$64,0)),0))</f>
        <v/>
      </c>
      <c r="N194" s="26" t="str">
        <f aca="false">IF($A194="","",K194+L194*INDEX(GWP_Table!$B$5:$B$12,MATCH("CH4",GWP_Table!$A$5:$A$12,0))+M194*INDEX(GWP_Table!$B$5:$B$12,MATCH("N2O",GWP_Table!$A$5:$A$12,0)))</f>
        <v/>
      </c>
      <c r="O194" s="26" t="str">
        <f aca="false">IF($A194="","",IF(J194&lt;&gt;"",J194,N194))</f>
        <v/>
      </c>
      <c r="P194" s="13" t="str">
        <f aca="false">IF($A194="","",IF(G194="EF_ID not found","Missing EF",IF(H194&lt;&gt;"OK","Unit mismatch",IF(AND(D194&gt;0,O194=0),"Zero result","OK"))))</f>
        <v/>
      </c>
    </row>
    <row r="195" customFormat="false" ht="15" hidden="false" customHeight="false" outlineLevel="0" collapsed="false">
      <c r="A195" s="24" t="str">
        <f aca="false">IF(Activity_Data!A195="","",Activity_Data!A195)</f>
        <v/>
      </c>
      <c r="B195" s="24" t="str">
        <f aca="false">IF($A195="","",Activity_Data!E195)</f>
        <v/>
      </c>
      <c r="C195" s="24" t="str">
        <f aca="false">IF($A195="","",Activity_Data!F195)</f>
        <v/>
      </c>
      <c r="D195" s="25" t="str">
        <f aca="false">IF($A195="","",Activity_Data!I195)</f>
        <v/>
      </c>
      <c r="E195" s="24" t="str">
        <f aca="false">IF($A195="","",Activity_Data!J195)</f>
        <v/>
      </c>
      <c r="F195" s="24" t="str">
        <f aca="false">IF($A195="","",Activity_Data!K195)</f>
        <v/>
      </c>
      <c r="G195" s="24" t="str">
        <f aca="false">IF($A195="","",IFERROR(INDEX(EF_Library!$E$5:$E$64,MATCH($F195,EF_Library!$A$5:$A$64,0)),"EF_ID not found"))</f>
        <v/>
      </c>
      <c r="H195" s="13" t="str">
        <f aca="false">IF($A195="","",IFERROR(IF(TRIM(MID(G195,FIND("/",G195)+1,60))=TRIM(E195),"OK","Check unit"),"Check unit"))</f>
        <v/>
      </c>
      <c r="I195" s="26" t="str">
        <f aca="false">IF($A195="","",IFERROR(INDEX(EF_Library!$I$5:$I$64,MATCH($F195,EF_Library!$A$5:$A$64,0)),""))</f>
        <v/>
      </c>
      <c r="J195" s="26" t="str">
        <f aca="false">IF(OR($A195="",I195="",I195=0),"",D195*I195)</f>
        <v/>
      </c>
      <c r="K195" s="26" t="str">
        <f aca="false">IF($A195="","",IFERROR(D195*INDEX(EF_Library!$F$5:$F$64,MATCH($F195,EF_Library!$A$5:$A$64,0)),0))</f>
        <v/>
      </c>
      <c r="L195" s="26" t="str">
        <f aca="false">IF($A195="","",IFERROR(D195*INDEX(EF_Library!$G$5:$G$64,MATCH($F195,EF_Library!$A$5:$A$64,0)),0))</f>
        <v/>
      </c>
      <c r="M195" s="26" t="str">
        <f aca="false">IF($A195="","",IFERROR(D195*INDEX(EF_Library!$H$5:$H$64,MATCH($F195,EF_Library!$A$5:$A$64,0)),0))</f>
        <v/>
      </c>
      <c r="N195" s="26" t="str">
        <f aca="false">IF($A195="","",K195+L195*INDEX(GWP_Table!$B$5:$B$12,MATCH("CH4",GWP_Table!$A$5:$A$12,0))+M195*INDEX(GWP_Table!$B$5:$B$12,MATCH("N2O",GWP_Table!$A$5:$A$12,0)))</f>
        <v/>
      </c>
      <c r="O195" s="26" t="str">
        <f aca="false">IF($A195="","",IF(J195&lt;&gt;"",J195,N195))</f>
        <v/>
      </c>
      <c r="P195" s="13" t="str">
        <f aca="false">IF($A195="","",IF(G195="EF_ID not found","Missing EF",IF(H195&lt;&gt;"OK","Unit mismatch",IF(AND(D195&gt;0,O195=0),"Zero result","OK"))))</f>
        <v/>
      </c>
    </row>
    <row r="196" customFormat="false" ht="15" hidden="false" customHeight="false" outlineLevel="0" collapsed="false">
      <c r="A196" s="24" t="str">
        <f aca="false">IF(Activity_Data!A196="","",Activity_Data!A196)</f>
        <v/>
      </c>
      <c r="B196" s="24" t="str">
        <f aca="false">IF($A196="","",Activity_Data!E196)</f>
        <v/>
      </c>
      <c r="C196" s="24" t="str">
        <f aca="false">IF($A196="","",Activity_Data!F196)</f>
        <v/>
      </c>
      <c r="D196" s="25" t="str">
        <f aca="false">IF($A196="","",Activity_Data!I196)</f>
        <v/>
      </c>
      <c r="E196" s="24" t="str">
        <f aca="false">IF($A196="","",Activity_Data!J196)</f>
        <v/>
      </c>
      <c r="F196" s="24" t="str">
        <f aca="false">IF($A196="","",Activity_Data!K196)</f>
        <v/>
      </c>
      <c r="G196" s="24" t="str">
        <f aca="false">IF($A196="","",IFERROR(INDEX(EF_Library!$E$5:$E$64,MATCH($F196,EF_Library!$A$5:$A$64,0)),"EF_ID not found"))</f>
        <v/>
      </c>
      <c r="H196" s="13" t="str">
        <f aca="false">IF($A196="","",IFERROR(IF(TRIM(MID(G196,FIND("/",G196)+1,60))=TRIM(E196),"OK","Check unit"),"Check unit"))</f>
        <v/>
      </c>
      <c r="I196" s="26" t="str">
        <f aca="false">IF($A196="","",IFERROR(INDEX(EF_Library!$I$5:$I$64,MATCH($F196,EF_Library!$A$5:$A$64,0)),""))</f>
        <v/>
      </c>
      <c r="J196" s="26" t="str">
        <f aca="false">IF(OR($A196="",I196="",I196=0),"",D196*I196)</f>
        <v/>
      </c>
      <c r="K196" s="26" t="str">
        <f aca="false">IF($A196="","",IFERROR(D196*INDEX(EF_Library!$F$5:$F$64,MATCH($F196,EF_Library!$A$5:$A$64,0)),0))</f>
        <v/>
      </c>
      <c r="L196" s="26" t="str">
        <f aca="false">IF($A196="","",IFERROR(D196*INDEX(EF_Library!$G$5:$G$64,MATCH($F196,EF_Library!$A$5:$A$64,0)),0))</f>
        <v/>
      </c>
      <c r="M196" s="26" t="str">
        <f aca="false">IF($A196="","",IFERROR(D196*INDEX(EF_Library!$H$5:$H$64,MATCH($F196,EF_Library!$A$5:$A$64,0)),0))</f>
        <v/>
      </c>
      <c r="N196" s="26" t="str">
        <f aca="false">IF($A196="","",K196+L196*INDEX(GWP_Table!$B$5:$B$12,MATCH("CH4",GWP_Table!$A$5:$A$12,0))+M196*INDEX(GWP_Table!$B$5:$B$12,MATCH("N2O",GWP_Table!$A$5:$A$12,0)))</f>
        <v/>
      </c>
      <c r="O196" s="26" t="str">
        <f aca="false">IF($A196="","",IF(J196&lt;&gt;"",J196,N196))</f>
        <v/>
      </c>
      <c r="P196" s="13" t="str">
        <f aca="false">IF($A196="","",IF(G196="EF_ID not found","Missing EF",IF(H196&lt;&gt;"OK","Unit mismatch",IF(AND(D196&gt;0,O196=0),"Zero result","OK"))))</f>
        <v/>
      </c>
    </row>
    <row r="197" customFormat="false" ht="15" hidden="false" customHeight="false" outlineLevel="0" collapsed="false">
      <c r="A197" s="24" t="str">
        <f aca="false">IF(Activity_Data!A197="","",Activity_Data!A197)</f>
        <v/>
      </c>
      <c r="B197" s="24" t="str">
        <f aca="false">IF($A197="","",Activity_Data!E197)</f>
        <v/>
      </c>
      <c r="C197" s="24" t="str">
        <f aca="false">IF($A197="","",Activity_Data!F197)</f>
        <v/>
      </c>
      <c r="D197" s="25" t="str">
        <f aca="false">IF($A197="","",Activity_Data!I197)</f>
        <v/>
      </c>
      <c r="E197" s="24" t="str">
        <f aca="false">IF($A197="","",Activity_Data!J197)</f>
        <v/>
      </c>
      <c r="F197" s="24" t="str">
        <f aca="false">IF($A197="","",Activity_Data!K197)</f>
        <v/>
      </c>
      <c r="G197" s="24" t="str">
        <f aca="false">IF($A197="","",IFERROR(INDEX(EF_Library!$E$5:$E$64,MATCH($F197,EF_Library!$A$5:$A$64,0)),"EF_ID not found"))</f>
        <v/>
      </c>
      <c r="H197" s="13" t="str">
        <f aca="false">IF($A197="","",IFERROR(IF(TRIM(MID(G197,FIND("/",G197)+1,60))=TRIM(E197),"OK","Check unit"),"Check unit"))</f>
        <v/>
      </c>
      <c r="I197" s="26" t="str">
        <f aca="false">IF($A197="","",IFERROR(INDEX(EF_Library!$I$5:$I$64,MATCH($F197,EF_Library!$A$5:$A$64,0)),""))</f>
        <v/>
      </c>
      <c r="J197" s="26" t="str">
        <f aca="false">IF(OR($A197="",I197="",I197=0),"",D197*I197)</f>
        <v/>
      </c>
      <c r="K197" s="26" t="str">
        <f aca="false">IF($A197="","",IFERROR(D197*INDEX(EF_Library!$F$5:$F$64,MATCH($F197,EF_Library!$A$5:$A$64,0)),0))</f>
        <v/>
      </c>
      <c r="L197" s="26" t="str">
        <f aca="false">IF($A197="","",IFERROR(D197*INDEX(EF_Library!$G$5:$G$64,MATCH($F197,EF_Library!$A$5:$A$64,0)),0))</f>
        <v/>
      </c>
      <c r="M197" s="26" t="str">
        <f aca="false">IF($A197="","",IFERROR(D197*INDEX(EF_Library!$H$5:$H$64,MATCH($F197,EF_Library!$A$5:$A$64,0)),0))</f>
        <v/>
      </c>
      <c r="N197" s="26" t="str">
        <f aca="false">IF($A197="","",K197+L197*INDEX(GWP_Table!$B$5:$B$12,MATCH("CH4",GWP_Table!$A$5:$A$12,0))+M197*INDEX(GWP_Table!$B$5:$B$12,MATCH("N2O",GWP_Table!$A$5:$A$12,0)))</f>
        <v/>
      </c>
      <c r="O197" s="26" t="str">
        <f aca="false">IF($A197="","",IF(J197&lt;&gt;"",J197,N197))</f>
        <v/>
      </c>
      <c r="P197" s="13" t="str">
        <f aca="false">IF($A197="","",IF(G197="EF_ID not found","Missing EF",IF(H197&lt;&gt;"OK","Unit mismatch",IF(AND(D197&gt;0,O197=0),"Zero result","OK"))))</f>
        <v/>
      </c>
    </row>
    <row r="198" customFormat="false" ht="15" hidden="false" customHeight="false" outlineLevel="0" collapsed="false">
      <c r="A198" s="24" t="str">
        <f aca="false">IF(Activity_Data!A198="","",Activity_Data!A198)</f>
        <v/>
      </c>
      <c r="B198" s="24" t="str">
        <f aca="false">IF($A198="","",Activity_Data!E198)</f>
        <v/>
      </c>
      <c r="C198" s="24" t="str">
        <f aca="false">IF($A198="","",Activity_Data!F198)</f>
        <v/>
      </c>
      <c r="D198" s="25" t="str">
        <f aca="false">IF($A198="","",Activity_Data!I198)</f>
        <v/>
      </c>
      <c r="E198" s="24" t="str">
        <f aca="false">IF($A198="","",Activity_Data!J198)</f>
        <v/>
      </c>
      <c r="F198" s="24" t="str">
        <f aca="false">IF($A198="","",Activity_Data!K198)</f>
        <v/>
      </c>
      <c r="G198" s="24" t="str">
        <f aca="false">IF($A198="","",IFERROR(INDEX(EF_Library!$E$5:$E$64,MATCH($F198,EF_Library!$A$5:$A$64,0)),"EF_ID not found"))</f>
        <v/>
      </c>
      <c r="H198" s="13" t="str">
        <f aca="false">IF($A198="","",IFERROR(IF(TRIM(MID(G198,FIND("/",G198)+1,60))=TRIM(E198),"OK","Check unit"),"Check unit"))</f>
        <v/>
      </c>
      <c r="I198" s="26" t="str">
        <f aca="false">IF($A198="","",IFERROR(INDEX(EF_Library!$I$5:$I$64,MATCH($F198,EF_Library!$A$5:$A$64,0)),""))</f>
        <v/>
      </c>
      <c r="J198" s="26" t="str">
        <f aca="false">IF(OR($A198="",I198="",I198=0),"",D198*I198)</f>
        <v/>
      </c>
      <c r="K198" s="26" t="str">
        <f aca="false">IF($A198="","",IFERROR(D198*INDEX(EF_Library!$F$5:$F$64,MATCH($F198,EF_Library!$A$5:$A$64,0)),0))</f>
        <v/>
      </c>
      <c r="L198" s="26" t="str">
        <f aca="false">IF($A198="","",IFERROR(D198*INDEX(EF_Library!$G$5:$G$64,MATCH($F198,EF_Library!$A$5:$A$64,0)),0))</f>
        <v/>
      </c>
      <c r="M198" s="26" t="str">
        <f aca="false">IF($A198="","",IFERROR(D198*INDEX(EF_Library!$H$5:$H$64,MATCH($F198,EF_Library!$A$5:$A$64,0)),0))</f>
        <v/>
      </c>
      <c r="N198" s="26" t="str">
        <f aca="false">IF($A198="","",K198+L198*INDEX(GWP_Table!$B$5:$B$12,MATCH("CH4",GWP_Table!$A$5:$A$12,0))+M198*INDEX(GWP_Table!$B$5:$B$12,MATCH("N2O",GWP_Table!$A$5:$A$12,0)))</f>
        <v/>
      </c>
      <c r="O198" s="26" t="str">
        <f aca="false">IF($A198="","",IF(J198&lt;&gt;"",J198,N198))</f>
        <v/>
      </c>
      <c r="P198" s="13" t="str">
        <f aca="false">IF($A198="","",IF(G198="EF_ID not found","Missing EF",IF(H198&lt;&gt;"OK","Unit mismatch",IF(AND(D198&gt;0,O198=0),"Zero result","OK"))))</f>
        <v/>
      </c>
    </row>
    <row r="199" customFormat="false" ht="15" hidden="false" customHeight="false" outlineLevel="0" collapsed="false">
      <c r="A199" s="24" t="str">
        <f aca="false">IF(Activity_Data!A199="","",Activity_Data!A199)</f>
        <v/>
      </c>
      <c r="B199" s="24" t="str">
        <f aca="false">IF($A199="","",Activity_Data!E199)</f>
        <v/>
      </c>
      <c r="C199" s="24" t="str">
        <f aca="false">IF($A199="","",Activity_Data!F199)</f>
        <v/>
      </c>
      <c r="D199" s="25" t="str">
        <f aca="false">IF($A199="","",Activity_Data!I199)</f>
        <v/>
      </c>
      <c r="E199" s="24" t="str">
        <f aca="false">IF($A199="","",Activity_Data!J199)</f>
        <v/>
      </c>
      <c r="F199" s="24" t="str">
        <f aca="false">IF($A199="","",Activity_Data!K199)</f>
        <v/>
      </c>
      <c r="G199" s="24" t="str">
        <f aca="false">IF($A199="","",IFERROR(INDEX(EF_Library!$E$5:$E$64,MATCH($F199,EF_Library!$A$5:$A$64,0)),"EF_ID not found"))</f>
        <v/>
      </c>
      <c r="H199" s="13" t="str">
        <f aca="false">IF($A199="","",IFERROR(IF(TRIM(MID(G199,FIND("/",G199)+1,60))=TRIM(E199),"OK","Check unit"),"Check unit"))</f>
        <v/>
      </c>
      <c r="I199" s="26" t="str">
        <f aca="false">IF($A199="","",IFERROR(INDEX(EF_Library!$I$5:$I$64,MATCH($F199,EF_Library!$A$5:$A$64,0)),""))</f>
        <v/>
      </c>
      <c r="J199" s="26" t="str">
        <f aca="false">IF(OR($A199="",I199="",I199=0),"",D199*I199)</f>
        <v/>
      </c>
      <c r="K199" s="26" t="str">
        <f aca="false">IF($A199="","",IFERROR(D199*INDEX(EF_Library!$F$5:$F$64,MATCH($F199,EF_Library!$A$5:$A$64,0)),0))</f>
        <v/>
      </c>
      <c r="L199" s="26" t="str">
        <f aca="false">IF($A199="","",IFERROR(D199*INDEX(EF_Library!$G$5:$G$64,MATCH($F199,EF_Library!$A$5:$A$64,0)),0))</f>
        <v/>
      </c>
      <c r="M199" s="26" t="str">
        <f aca="false">IF($A199="","",IFERROR(D199*INDEX(EF_Library!$H$5:$H$64,MATCH($F199,EF_Library!$A$5:$A$64,0)),0))</f>
        <v/>
      </c>
      <c r="N199" s="26" t="str">
        <f aca="false">IF($A199="","",K199+L199*INDEX(GWP_Table!$B$5:$B$12,MATCH("CH4",GWP_Table!$A$5:$A$12,0))+M199*INDEX(GWP_Table!$B$5:$B$12,MATCH("N2O",GWP_Table!$A$5:$A$12,0)))</f>
        <v/>
      </c>
      <c r="O199" s="26" t="str">
        <f aca="false">IF($A199="","",IF(J199&lt;&gt;"",J199,N199))</f>
        <v/>
      </c>
      <c r="P199" s="13" t="str">
        <f aca="false">IF($A199="","",IF(G199="EF_ID not found","Missing EF",IF(H199&lt;&gt;"OK","Unit mismatch",IF(AND(D199&gt;0,O199=0),"Zero result","OK"))))</f>
        <v/>
      </c>
    </row>
    <row r="200" customFormat="false" ht="15" hidden="false" customHeight="false" outlineLevel="0" collapsed="false">
      <c r="A200" s="24" t="str">
        <f aca="false">IF(Activity_Data!A200="","",Activity_Data!A200)</f>
        <v/>
      </c>
      <c r="B200" s="24" t="str">
        <f aca="false">IF($A200="","",Activity_Data!E200)</f>
        <v/>
      </c>
      <c r="C200" s="24" t="str">
        <f aca="false">IF($A200="","",Activity_Data!F200)</f>
        <v/>
      </c>
      <c r="D200" s="25" t="str">
        <f aca="false">IF($A200="","",Activity_Data!I200)</f>
        <v/>
      </c>
      <c r="E200" s="24" t="str">
        <f aca="false">IF($A200="","",Activity_Data!J200)</f>
        <v/>
      </c>
      <c r="F200" s="24" t="str">
        <f aca="false">IF($A200="","",Activity_Data!K200)</f>
        <v/>
      </c>
      <c r="G200" s="24" t="str">
        <f aca="false">IF($A200="","",IFERROR(INDEX(EF_Library!$E$5:$E$64,MATCH($F200,EF_Library!$A$5:$A$64,0)),"EF_ID not found"))</f>
        <v/>
      </c>
      <c r="H200" s="13" t="str">
        <f aca="false">IF($A200="","",IFERROR(IF(TRIM(MID(G200,FIND("/",G200)+1,60))=TRIM(E200),"OK","Check unit"),"Check unit"))</f>
        <v/>
      </c>
      <c r="I200" s="26" t="str">
        <f aca="false">IF($A200="","",IFERROR(INDEX(EF_Library!$I$5:$I$64,MATCH($F200,EF_Library!$A$5:$A$64,0)),""))</f>
        <v/>
      </c>
      <c r="J200" s="26" t="str">
        <f aca="false">IF(OR($A200="",I200="",I200=0),"",D200*I200)</f>
        <v/>
      </c>
      <c r="K200" s="26" t="str">
        <f aca="false">IF($A200="","",IFERROR(D200*INDEX(EF_Library!$F$5:$F$64,MATCH($F200,EF_Library!$A$5:$A$64,0)),0))</f>
        <v/>
      </c>
      <c r="L200" s="26" t="str">
        <f aca="false">IF($A200="","",IFERROR(D200*INDEX(EF_Library!$G$5:$G$64,MATCH($F200,EF_Library!$A$5:$A$64,0)),0))</f>
        <v/>
      </c>
      <c r="M200" s="26" t="str">
        <f aca="false">IF($A200="","",IFERROR(D200*INDEX(EF_Library!$H$5:$H$64,MATCH($F200,EF_Library!$A$5:$A$64,0)),0))</f>
        <v/>
      </c>
      <c r="N200" s="26" t="str">
        <f aca="false">IF($A200="","",K200+L200*INDEX(GWP_Table!$B$5:$B$12,MATCH("CH4",GWP_Table!$A$5:$A$12,0))+M200*INDEX(GWP_Table!$B$5:$B$12,MATCH("N2O",GWP_Table!$A$5:$A$12,0)))</f>
        <v/>
      </c>
      <c r="O200" s="26" t="str">
        <f aca="false">IF($A200="","",IF(J200&lt;&gt;"",J200,N200))</f>
        <v/>
      </c>
      <c r="P200" s="13" t="str">
        <f aca="false">IF($A200="","",IF(G200="EF_ID not found","Missing EF",IF(H200&lt;&gt;"OK","Unit mismatch",IF(AND(D200&gt;0,O200=0),"Zero result","OK"))))</f>
        <v/>
      </c>
    </row>
    <row r="201" customFormat="false" ht="15" hidden="false" customHeight="false" outlineLevel="0" collapsed="false">
      <c r="A201" s="24" t="str">
        <f aca="false">IF(Activity_Data!A201="","",Activity_Data!A201)</f>
        <v/>
      </c>
      <c r="B201" s="24" t="str">
        <f aca="false">IF($A201="","",Activity_Data!E201)</f>
        <v/>
      </c>
      <c r="C201" s="24" t="str">
        <f aca="false">IF($A201="","",Activity_Data!F201)</f>
        <v/>
      </c>
      <c r="D201" s="25" t="str">
        <f aca="false">IF($A201="","",Activity_Data!I201)</f>
        <v/>
      </c>
      <c r="E201" s="24" t="str">
        <f aca="false">IF($A201="","",Activity_Data!J201)</f>
        <v/>
      </c>
      <c r="F201" s="24" t="str">
        <f aca="false">IF($A201="","",Activity_Data!K201)</f>
        <v/>
      </c>
      <c r="G201" s="24" t="str">
        <f aca="false">IF($A201="","",IFERROR(INDEX(EF_Library!$E$5:$E$64,MATCH($F201,EF_Library!$A$5:$A$64,0)),"EF_ID not found"))</f>
        <v/>
      </c>
      <c r="H201" s="13" t="str">
        <f aca="false">IF($A201="","",IFERROR(IF(TRIM(MID(G201,FIND("/",G201)+1,60))=TRIM(E201),"OK","Check unit"),"Check unit"))</f>
        <v/>
      </c>
      <c r="I201" s="26" t="str">
        <f aca="false">IF($A201="","",IFERROR(INDEX(EF_Library!$I$5:$I$64,MATCH($F201,EF_Library!$A$5:$A$64,0)),""))</f>
        <v/>
      </c>
      <c r="J201" s="26" t="str">
        <f aca="false">IF(OR($A201="",I201="",I201=0),"",D201*I201)</f>
        <v/>
      </c>
      <c r="K201" s="26" t="str">
        <f aca="false">IF($A201="","",IFERROR(D201*INDEX(EF_Library!$F$5:$F$64,MATCH($F201,EF_Library!$A$5:$A$64,0)),0))</f>
        <v/>
      </c>
      <c r="L201" s="26" t="str">
        <f aca="false">IF($A201="","",IFERROR(D201*INDEX(EF_Library!$G$5:$G$64,MATCH($F201,EF_Library!$A$5:$A$64,0)),0))</f>
        <v/>
      </c>
      <c r="M201" s="26" t="str">
        <f aca="false">IF($A201="","",IFERROR(D201*INDEX(EF_Library!$H$5:$H$64,MATCH($F201,EF_Library!$A$5:$A$64,0)),0))</f>
        <v/>
      </c>
      <c r="N201" s="26" t="str">
        <f aca="false">IF($A201="","",K201+L201*INDEX(GWP_Table!$B$5:$B$12,MATCH("CH4",GWP_Table!$A$5:$A$12,0))+M201*INDEX(GWP_Table!$B$5:$B$12,MATCH("N2O",GWP_Table!$A$5:$A$12,0)))</f>
        <v/>
      </c>
      <c r="O201" s="26" t="str">
        <f aca="false">IF($A201="","",IF(J201&lt;&gt;"",J201,N201))</f>
        <v/>
      </c>
      <c r="P201" s="13" t="str">
        <f aca="false">IF($A201="","",IF(G201="EF_ID not found","Missing EF",IF(H201&lt;&gt;"OK","Unit mismatch",IF(AND(D201&gt;0,O201=0),"Zero result","OK"))))</f>
        <v/>
      </c>
    </row>
    <row r="202" customFormat="false" ht="15" hidden="false" customHeight="false" outlineLevel="0" collapsed="false">
      <c r="A202" s="24" t="str">
        <f aca="false">IF(Activity_Data!A202="","",Activity_Data!A202)</f>
        <v/>
      </c>
      <c r="B202" s="24" t="str">
        <f aca="false">IF($A202="","",Activity_Data!E202)</f>
        <v/>
      </c>
      <c r="C202" s="24" t="str">
        <f aca="false">IF($A202="","",Activity_Data!F202)</f>
        <v/>
      </c>
      <c r="D202" s="25" t="str">
        <f aca="false">IF($A202="","",Activity_Data!I202)</f>
        <v/>
      </c>
      <c r="E202" s="24" t="str">
        <f aca="false">IF($A202="","",Activity_Data!J202)</f>
        <v/>
      </c>
      <c r="F202" s="24" t="str">
        <f aca="false">IF($A202="","",Activity_Data!K202)</f>
        <v/>
      </c>
      <c r="G202" s="24" t="str">
        <f aca="false">IF($A202="","",IFERROR(INDEX(EF_Library!$E$5:$E$64,MATCH($F202,EF_Library!$A$5:$A$64,0)),"EF_ID not found"))</f>
        <v/>
      </c>
      <c r="H202" s="13" t="str">
        <f aca="false">IF($A202="","",IFERROR(IF(TRIM(MID(G202,FIND("/",G202)+1,60))=TRIM(E202),"OK","Check unit"),"Check unit"))</f>
        <v/>
      </c>
      <c r="I202" s="26" t="str">
        <f aca="false">IF($A202="","",IFERROR(INDEX(EF_Library!$I$5:$I$64,MATCH($F202,EF_Library!$A$5:$A$64,0)),""))</f>
        <v/>
      </c>
      <c r="J202" s="26" t="str">
        <f aca="false">IF(OR($A202="",I202="",I202=0),"",D202*I202)</f>
        <v/>
      </c>
      <c r="K202" s="26" t="str">
        <f aca="false">IF($A202="","",IFERROR(D202*INDEX(EF_Library!$F$5:$F$64,MATCH($F202,EF_Library!$A$5:$A$64,0)),0))</f>
        <v/>
      </c>
      <c r="L202" s="26" t="str">
        <f aca="false">IF($A202="","",IFERROR(D202*INDEX(EF_Library!$G$5:$G$64,MATCH($F202,EF_Library!$A$5:$A$64,0)),0))</f>
        <v/>
      </c>
      <c r="M202" s="26" t="str">
        <f aca="false">IF($A202="","",IFERROR(D202*INDEX(EF_Library!$H$5:$H$64,MATCH($F202,EF_Library!$A$5:$A$64,0)),0))</f>
        <v/>
      </c>
      <c r="N202" s="26" t="str">
        <f aca="false">IF($A202="","",K202+L202*INDEX(GWP_Table!$B$5:$B$12,MATCH("CH4",GWP_Table!$A$5:$A$12,0))+M202*INDEX(GWP_Table!$B$5:$B$12,MATCH("N2O",GWP_Table!$A$5:$A$12,0)))</f>
        <v/>
      </c>
      <c r="O202" s="26" t="str">
        <f aca="false">IF($A202="","",IF(J202&lt;&gt;"",J202,N202))</f>
        <v/>
      </c>
      <c r="P202" s="13" t="str">
        <f aca="false">IF($A202="","",IF(G202="EF_ID not found","Missing EF",IF(H202&lt;&gt;"OK","Unit mismatch",IF(AND(D202&gt;0,O202=0),"Zero result","OK"))))</f>
        <v/>
      </c>
    </row>
    <row r="203" customFormat="false" ht="15" hidden="false" customHeight="false" outlineLevel="0" collapsed="false">
      <c r="A203" s="24" t="str">
        <f aca="false">IF(Activity_Data!A203="","",Activity_Data!A203)</f>
        <v/>
      </c>
      <c r="B203" s="24" t="str">
        <f aca="false">IF($A203="","",Activity_Data!E203)</f>
        <v/>
      </c>
      <c r="C203" s="24" t="str">
        <f aca="false">IF($A203="","",Activity_Data!F203)</f>
        <v/>
      </c>
      <c r="D203" s="25" t="str">
        <f aca="false">IF($A203="","",Activity_Data!I203)</f>
        <v/>
      </c>
      <c r="E203" s="24" t="str">
        <f aca="false">IF($A203="","",Activity_Data!J203)</f>
        <v/>
      </c>
      <c r="F203" s="24" t="str">
        <f aca="false">IF($A203="","",Activity_Data!K203)</f>
        <v/>
      </c>
      <c r="G203" s="24" t="str">
        <f aca="false">IF($A203="","",IFERROR(INDEX(EF_Library!$E$5:$E$64,MATCH($F203,EF_Library!$A$5:$A$64,0)),"EF_ID not found"))</f>
        <v/>
      </c>
      <c r="H203" s="13" t="str">
        <f aca="false">IF($A203="","",IFERROR(IF(TRIM(MID(G203,FIND("/",G203)+1,60))=TRIM(E203),"OK","Check unit"),"Check unit"))</f>
        <v/>
      </c>
      <c r="I203" s="26" t="str">
        <f aca="false">IF($A203="","",IFERROR(INDEX(EF_Library!$I$5:$I$64,MATCH($F203,EF_Library!$A$5:$A$64,0)),""))</f>
        <v/>
      </c>
      <c r="J203" s="26" t="str">
        <f aca="false">IF(OR($A203="",I203="",I203=0),"",D203*I203)</f>
        <v/>
      </c>
      <c r="K203" s="26" t="str">
        <f aca="false">IF($A203="","",IFERROR(D203*INDEX(EF_Library!$F$5:$F$64,MATCH($F203,EF_Library!$A$5:$A$64,0)),0))</f>
        <v/>
      </c>
      <c r="L203" s="26" t="str">
        <f aca="false">IF($A203="","",IFERROR(D203*INDEX(EF_Library!$G$5:$G$64,MATCH($F203,EF_Library!$A$5:$A$64,0)),0))</f>
        <v/>
      </c>
      <c r="M203" s="26" t="str">
        <f aca="false">IF($A203="","",IFERROR(D203*INDEX(EF_Library!$H$5:$H$64,MATCH($F203,EF_Library!$A$5:$A$64,0)),0))</f>
        <v/>
      </c>
      <c r="N203" s="26" t="str">
        <f aca="false">IF($A203="","",K203+L203*INDEX(GWP_Table!$B$5:$B$12,MATCH("CH4",GWP_Table!$A$5:$A$12,0))+M203*INDEX(GWP_Table!$B$5:$B$12,MATCH("N2O",GWP_Table!$A$5:$A$12,0)))</f>
        <v/>
      </c>
      <c r="O203" s="26" t="str">
        <f aca="false">IF($A203="","",IF(J203&lt;&gt;"",J203,N203))</f>
        <v/>
      </c>
      <c r="P203" s="13" t="str">
        <f aca="false">IF($A203="","",IF(G203="EF_ID not found","Missing EF",IF(H203&lt;&gt;"OK","Unit mismatch",IF(AND(D203&gt;0,O203=0),"Zero result","OK"))))</f>
        <v/>
      </c>
    </row>
    <row r="204" customFormat="false" ht="15" hidden="false" customHeight="false" outlineLevel="0" collapsed="false">
      <c r="A204" s="24" t="str">
        <f aca="false">IF(Activity_Data!A204="","",Activity_Data!A204)</f>
        <v/>
      </c>
      <c r="B204" s="24" t="str">
        <f aca="false">IF($A204="","",Activity_Data!E204)</f>
        <v/>
      </c>
      <c r="C204" s="24" t="str">
        <f aca="false">IF($A204="","",Activity_Data!F204)</f>
        <v/>
      </c>
      <c r="D204" s="25" t="str">
        <f aca="false">IF($A204="","",Activity_Data!I204)</f>
        <v/>
      </c>
      <c r="E204" s="24" t="str">
        <f aca="false">IF($A204="","",Activity_Data!J204)</f>
        <v/>
      </c>
      <c r="F204" s="24" t="str">
        <f aca="false">IF($A204="","",Activity_Data!K204)</f>
        <v/>
      </c>
      <c r="G204" s="24" t="str">
        <f aca="false">IF($A204="","",IFERROR(INDEX(EF_Library!$E$5:$E$64,MATCH($F204,EF_Library!$A$5:$A$64,0)),"EF_ID not found"))</f>
        <v/>
      </c>
      <c r="H204" s="13" t="str">
        <f aca="false">IF($A204="","",IFERROR(IF(TRIM(MID(G204,FIND("/",G204)+1,60))=TRIM(E204),"OK","Check unit"),"Check unit"))</f>
        <v/>
      </c>
      <c r="I204" s="26" t="str">
        <f aca="false">IF($A204="","",IFERROR(INDEX(EF_Library!$I$5:$I$64,MATCH($F204,EF_Library!$A$5:$A$64,0)),""))</f>
        <v/>
      </c>
      <c r="J204" s="26" t="str">
        <f aca="false">IF(OR($A204="",I204="",I204=0),"",D204*I204)</f>
        <v/>
      </c>
      <c r="K204" s="26" t="str">
        <f aca="false">IF($A204="","",IFERROR(D204*INDEX(EF_Library!$F$5:$F$64,MATCH($F204,EF_Library!$A$5:$A$64,0)),0))</f>
        <v/>
      </c>
      <c r="L204" s="26" t="str">
        <f aca="false">IF($A204="","",IFERROR(D204*INDEX(EF_Library!$G$5:$G$64,MATCH($F204,EF_Library!$A$5:$A$64,0)),0))</f>
        <v/>
      </c>
      <c r="M204" s="26" t="str">
        <f aca="false">IF($A204="","",IFERROR(D204*INDEX(EF_Library!$H$5:$H$64,MATCH($F204,EF_Library!$A$5:$A$64,0)),0))</f>
        <v/>
      </c>
      <c r="N204" s="26" t="str">
        <f aca="false">IF($A204="","",K204+L204*INDEX(GWP_Table!$B$5:$B$12,MATCH("CH4",GWP_Table!$A$5:$A$12,0))+M204*INDEX(GWP_Table!$B$5:$B$12,MATCH("N2O",GWP_Table!$A$5:$A$12,0)))</f>
        <v/>
      </c>
      <c r="O204" s="26" t="str">
        <f aca="false">IF($A204="","",IF(J204&lt;&gt;"",J204,N204))</f>
        <v/>
      </c>
      <c r="P204" s="13" t="str">
        <f aca="false">IF($A204="","",IF(G204="EF_ID not found","Missing EF",IF(H204&lt;&gt;"OK","Unit mismatch",IF(AND(D204&gt;0,O204=0),"Zero result","OK"))))</f>
        <v/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0"/>
    <col collapsed="false" customWidth="true" hidden="false" outlineLevel="0" max="2" min="2" style="0" width="46"/>
    <col collapsed="false" customWidth="true" hidden="false" outlineLevel="0" max="4" min="3" style="0" width="10"/>
  </cols>
  <sheetData>
    <row r="1" customFormat="false" ht="17.35" hidden="false" customHeight="false" outlineLevel="0" collapsed="false">
      <c r="A1" s="1" t="s">
        <v>244</v>
      </c>
    </row>
    <row r="2" customFormat="false" ht="15" hidden="false" customHeight="false" outlineLevel="0" collapsed="false">
      <c r="A2" s="2" t="s">
        <v>245</v>
      </c>
    </row>
    <row r="4" customFormat="false" ht="26.85" hidden="false" customHeight="false" outlineLevel="0" collapsed="false">
      <c r="A4" s="7" t="s">
        <v>246</v>
      </c>
      <c r="B4" s="7" t="s">
        <v>247</v>
      </c>
      <c r="C4" s="7" t="s">
        <v>248</v>
      </c>
      <c r="D4" s="7" t="s">
        <v>249</v>
      </c>
    </row>
    <row r="5" customFormat="false" ht="15" hidden="false" customHeight="false" outlineLevel="0" collapsed="false">
      <c r="A5" s="13" t="s">
        <v>250</v>
      </c>
      <c r="B5" s="13" t="s">
        <v>251</v>
      </c>
      <c r="C5" s="13" t="n">
        <f aca="false">SUMPRODUCT((Activity_Data!$A$5:$A$204&lt;&gt;"")*(Activity_Data!$K$5:$K$204=""))</f>
        <v>0</v>
      </c>
      <c r="D5" s="3" t="str">
        <f aca="false">IF(C5=0,"PASS","FAIL")</f>
        <v>PASS</v>
      </c>
    </row>
    <row r="6" customFormat="false" ht="15" hidden="false" customHeight="false" outlineLevel="0" collapsed="false">
      <c r="A6" s="13" t="s">
        <v>252</v>
      </c>
      <c r="B6" s="13" t="s">
        <v>253</v>
      </c>
      <c r="C6" s="13" t="n">
        <f aca="false">SUMPRODUCT((Activity_Data!$A$5:$A$204&lt;&gt;"")*(Activity_Data!$I$5:$I$204=""))</f>
        <v>0</v>
      </c>
      <c r="D6" s="3" t="str">
        <f aca="false">IF(C6=0,"PASS","FAIL")</f>
        <v>PASS</v>
      </c>
    </row>
    <row r="7" customFormat="false" ht="15" hidden="false" customHeight="false" outlineLevel="0" collapsed="false">
      <c r="A7" s="13" t="s">
        <v>254</v>
      </c>
      <c r="B7" s="13" t="s">
        <v>255</v>
      </c>
      <c r="C7" s="13" t="n">
        <f aca="false">COUNTIF(Calc!$P$5:$P$204,"Missing EF")</f>
        <v>0</v>
      </c>
      <c r="D7" s="3" t="str">
        <f aca="false">IF(C7=0,"PASS","FAIL")</f>
        <v>PASS</v>
      </c>
    </row>
    <row r="8" customFormat="false" ht="15" hidden="false" customHeight="false" outlineLevel="0" collapsed="false">
      <c r="A8" s="13" t="s">
        <v>256</v>
      </c>
      <c r="B8" s="13" t="s">
        <v>257</v>
      </c>
      <c r="C8" s="13" t="n">
        <f aca="false">COUNTIF(Calc!$P$5:$P$204,"Unit mismatch")</f>
        <v>0</v>
      </c>
      <c r="D8" s="3" t="str">
        <f aca="false">IF(C8=0,"PASS","FAIL")</f>
        <v>PASS</v>
      </c>
    </row>
    <row r="9" customFormat="false" ht="15" hidden="false" customHeight="false" outlineLevel="0" collapsed="false">
      <c r="A9" s="13" t="s">
        <v>258</v>
      </c>
      <c r="B9" s="13" t="s">
        <v>259</v>
      </c>
      <c r="C9" s="13" t="n">
        <f aca="false">COUNTIF(Calc!$P$5:$P$204,"Zero result")</f>
        <v>0</v>
      </c>
      <c r="D9" s="3" t="str">
        <f aca="false">IF(C9=0,"PASS","FAIL")</f>
        <v>PASS</v>
      </c>
    </row>
    <row r="10" customFormat="false" ht="15" hidden="false" customHeight="false" outlineLevel="0" collapsed="false">
      <c r="A10" s="13" t="s">
        <v>260</v>
      </c>
      <c r="B10" s="13" t="s">
        <v>261</v>
      </c>
      <c r="C10" s="13" t="n">
        <f aca="false">SUMPRODUCT((Activity_Data!$A$5:$A$204&lt;&gt;"")*(COUNTIF(Activity_Data!$A$5:$A$204,Activity_Data!$A$5:$A$204)&gt;1))</f>
        <v>0</v>
      </c>
      <c r="D10" s="3" t="str">
        <f aca="false">IF(C10=0,"PASS","FAIL")</f>
        <v>PASS</v>
      </c>
    </row>
    <row r="11" customFormat="false" ht="15" hidden="false" customHeight="false" outlineLevel="0" collapsed="false">
      <c r="A11" s="13" t="s">
        <v>262</v>
      </c>
      <c r="B11" s="13" t="s">
        <v>263</v>
      </c>
      <c r="C11" s="13" t="n">
        <f aca="false">SUMPRODUCT((Activity_Data!$A$5:$A$204&lt;&gt;"")*(Activity_Data!$H$5:$H$204=""))</f>
        <v>0</v>
      </c>
      <c r="D11" s="3" t="str">
        <f aca="false">IF(C11=0,"PASS","FAIL")</f>
        <v>PASS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0"/>
    <col collapsed="false" customWidth="true" hidden="false" outlineLevel="0" max="2" min="2" style="0" width="28"/>
    <col collapsed="false" customWidth="true" hidden="false" outlineLevel="0" max="3" min="3" style="0" width="20"/>
    <col collapsed="false" customWidth="true" hidden="false" outlineLevel="0" max="4" min="4" style="0" width="8"/>
    <col collapsed="false" customWidth="true" hidden="false" outlineLevel="0" max="5" min="5" style="0" width="20"/>
    <col collapsed="false" customWidth="true" hidden="false" outlineLevel="0" max="6" min="6" style="0" width="10"/>
    <col collapsed="false" customWidth="true" hidden="false" outlineLevel="0" max="7" min="7" style="0" width="30"/>
    <col collapsed="false" customWidth="true" hidden="false" outlineLevel="0" max="8" min="8" style="0" width="26"/>
  </cols>
  <sheetData>
    <row r="1" customFormat="false" ht="17.35" hidden="false" customHeight="false" outlineLevel="0" collapsed="false">
      <c r="A1" s="1" t="s">
        <v>264</v>
      </c>
    </row>
    <row r="2" customFormat="false" ht="15" hidden="false" customHeight="false" outlineLevel="0" collapsed="false">
      <c r="A2" s="2" t="s">
        <v>265</v>
      </c>
    </row>
    <row r="4" customFormat="false" ht="26.85" hidden="false" customHeight="false" outlineLevel="0" collapsed="false">
      <c r="A4" s="7" t="s">
        <v>266</v>
      </c>
      <c r="B4" s="7" t="s">
        <v>144</v>
      </c>
      <c r="C4" s="7" t="s">
        <v>3</v>
      </c>
      <c r="D4" s="7" t="s">
        <v>267</v>
      </c>
      <c r="E4" s="7" t="s">
        <v>268</v>
      </c>
      <c r="F4" s="7" t="s">
        <v>269</v>
      </c>
      <c r="G4" s="7" t="s">
        <v>270</v>
      </c>
      <c r="H4" s="7" t="s">
        <v>147</v>
      </c>
    </row>
    <row r="5" customFormat="false" ht="15" hidden="false" customHeight="false" outlineLevel="0" collapsed="false">
      <c r="A5" s="8" t="s">
        <v>271</v>
      </c>
      <c r="B5" s="8" t="s">
        <v>272</v>
      </c>
      <c r="C5" s="8" t="s">
        <v>273</v>
      </c>
      <c r="D5" s="8"/>
      <c r="E5" s="8" t="s">
        <v>274</v>
      </c>
      <c r="F5" s="8" t="s">
        <v>275</v>
      </c>
      <c r="G5" s="8"/>
      <c r="H5" s="8"/>
    </row>
    <row r="6" customFormat="false" ht="15" hidden="false" customHeight="false" outlineLevel="0" collapsed="false">
      <c r="A6" s="8" t="s">
        <v>276</v>
      </c>
      <c r="B6" s="8" t="s">
        <v>277</v>
      </c>
      <c r="C6" s="8" t="s">
        <v>278</v>
      </c>
      <c r="D6" s="8"/>
      <c r="E6" s="8" t="s">
        <v>279</v>
      </c>
      <c r="F6" s="8" t="s">
        <v>280</v>
      </c>
      <c r="G6" s="8"/>
      <c r="H6" s="8"/>
    </row>
    <row r="7" customFormat="false" ht="15" hidden="false" customHeight="false" outlineLevel="0" collapsed="false">
      <c r="A7" s="8" t="s">
        <v>281</v>
      </c>
      <c r="B7" s="8" t="s">
        <v>282</v>
      </c>
      <c r="C7" s="8" t="s">
        <v>283</v>
      </c>
      <c r="D7" s="8"/>
      <c r="E7" s="8" t="s">
        <v>284</v>
      </c>
      <c r="F7" s="8" t="s">
        <v>275</v>
      </c>
      <c r="G7" s="8"/>
      <c r="H7" s="8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4"/>
    <col collapsed="false" customWidth="true" hidden="false" outlineLevel="0" max="2" min="2" style="0" width="16"/>
    <col collapsed="false" customWidth="true" hidden="false" outlineLevel="0" max="3" min="3" style="0" width="44"/>
    <col collapsed="false" customWidth="true" hidden="false" outlineLevel="0" max="4" min="4" style="0" width="30"/>
    <col collapsed="false" customWidth="true" hidden="false" outlineLevel="0" max="5" min="5" style="0" width="10"/>
  </cols>
  <sheetData>
    <row r="1" customFormat="false" ht="17.35" hidden="false" customHeight="false" outlineLevel="0" collapsed="false">
      <c r="A1" s="1" t="s">
        <v>285</v>
      </c>
    </row>
    <row r="2" customFormat="false" ht="15" hidden="false" customHeight="false" outlineLevel="0" collapsed="false">
      <c r="A2" s="2" t="s">
        <v>286</v>
      </c>
    </row>
    <row r="4" customFormat="false" ht="26.85" hidden="false" customHeight="false" outlineLevel="0" collapsed="false">
      <c r="A4" s="7" t="s">
        <v>287</v>
      </c>
      <c r="B4" s="7" t="s">
        <v>288</v>
      </c>
      <c r="C4" s="7" t="s">
        <v>289</v>
      </c>
      <c r="D4" s="7" t="s">
        <v>290</v>
      </c>
      <c r="E4" s="7" t="s">
        <v>291</v>
      </c>
    </row>
    <row r="5" customFormat="false" ht="15" hidden="false" customHeight="false" outlineLevel="0" collapsed="false">
      <c r="A5" s="8" t="s">
        <v>292</v>
      </c>
      <c r="B5" s="8" t="s">
        <v>224</v>
      </c>
      <c r="C5" s="8" t="s">
        <v>293</v>
      </c>
      <c r="D5" s="8" t="s">
        <v>294</v>
      </c>
      <c r="E5" s="8" t="s">
        <v>153</v>
      </c>
    </row>
    <row r="6" customFormat="false" ht="15" hidden="false" customHeight="false" outlineLevel="0" collapsed="false">
      <c r="A6" s="8" t="s">
        <v>295</v>
      </c>
      <c r="B6" s="8" t="s">
        <v>296</v>
      </c>
      <c r="C6" s="8" t="s">
        <v>297</v>
      </c>
      <c r="D6" s="8" t="s">
        <v>298</v>
      </c>
      <c r="E6" s="8" t="s">
        <v>299</v>
      </c>
    </row>
    <row r="7" customFormat="false" ht="15" hidden="false" customHeight="false" outlineLevel="0" collapsed="false">
      <c r="A7" s="8" t="s">
        <v>300</v>
      </c>
      <c r="B7" s="8" t="s">
        <v>301</v>
      </c>
      <c r="C7" s="8" t="s">
        <v>302</v>
      </c>
      <c r="D7" s="8" t="s">
        <v>303</v>
      </c>
      <c r="E7" s="8" t="s">
        <v>299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2026-10-03T07:27:52Z</dcterms:created>
  <dc:creator>openpyxl</dc:creator>
  <dc:description/>
  <dc:language>en-US</dc:language>
  <cp:lastModifiedBy/>
  <dcterms:modified xsi:type="dcterms:W3CDTF">2026-10-03T07:27:55Z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